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90" windowWidth="11700" windowHeight="730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</sheets>
  <externalReferences>
    <externalReference r:id="rId13"/>
    <externalReference r:id="rId14"/>
  </externalReferences>
  <definedNames>
    <definedName name="Kwadrat" localSheetId="8">'[2]Arkusz5'!$Q$3:$AA$6,'[2]Arkusz5'!$Q$7:$X$7</definedName>
    <definedName name="Zad1Czd">'Arkusz2'!$C$7,'Arkusz2'!$E$7,'Arkusz2'!$C$11,'Arkusz2'!$E$13,'Arkusz2'!$E$17,'Arkusz2'!$N$6,'Arkusz2'!$L$7,'Arkusz2'!$L$11,'Arkusz2'!$J$12,'Arkusz2'!$L$16</definedName>
    <definedName name="Zad1Czs">'Arkusz2'!$C$9,'Arkusz2'!$E$9,'Arkusz2'!$E$11,'Arkusz2'!$C$13,'Arkusz2'!$E$15,'Arkusz2'!$N$8,'Arkusz2'!$L$9,'Arkusz2'!$N$10,'Arkusz2'!$L$14,'Arkusz2'!$L$12</definedName>
    <definedName name="Zad1J">'Arkusz2'!$C$15,'Arkusz2'!$C$17,'Arkusz2'!$J$14,'Arkusz2'!$J$16</definedName>
    <definedName name="Zad1Odp" localSheetId="8">'[1]Arkusz2'!$I$6,'[1]Arkusz2'!$I$9,'[1]Arkusz2'!$I$12,'[1]Arkusz2'!$U$6,'[1]Arkusz2'!$U$9,'[1]Arkusz2'!$U$12</definedName>
    <definedName name="Zad1Odp">'Arkusz2'!$G$9,'Arkusz2'!$G$11,'Arkusz2'!$G$13,'Arkusz2'!$G$15,'Arkusz2'!$G$17,'Arkusz2'!$N$7,'Arkusz2'!$N$9,'Arkusz2'!$N$11,'Arkusz2'!$N$13,'Arkusz2'!$N$15,'Arkusz2'!$N$17,'Arkusz2'!$G$7</definedName>
    <definedName name="Zad2">'Arkusz3'!$C$5:$L$14</definedName>
    <definedName name="Zad5">'Arkusz5'!$C$3:$L$12</definedName>
    <definedName name="Zad7D">'Arkusz7'!$J$19:$K$24</definedName>
    <definedName name="Zad7M">'Arkusz7'!$C$19:$D$24</definedName>
    <definedName name="Zad7Odp">'Arkusz7'!$G$7,'Arkusz7'!$G$9,'Arkusz7'!$G$11,'Arkusz7'!$G$13,'Arkusz7'!$G$15,'Arkusz7'!$G$17,'Arkusz7'!$N$7,'Arkusz7'!$N$9,'Arkusz7'!$N$11,'Arkusz7'!$N$13,'Arkusz7'!$N$15,'Arkusz7'!$N$17</definedName>
    <definedName name="Zad8M">'Arkusz8'!$C$7,'Arkusz8'!$E$9,'Arkusz8'!$E$11,'Arkusz8'!$C$13,'Arkusz8'!$E$15,'Arkusz8'!$C$17,'Arkusz8'!$J$7,'Arkusz8'!$J$9,'Arkusz8'!$J$11,'Arkusz8'!$J$13,'Arkusz8'!$J$15,'Arkusz8'!$J$17</definedName>
    <definedName name="Zad8Odp">'Arkusz8'!$G$7,'Arkusz8'!$G$9,'Arkusz8'!$G$11,'Arkusz8'!$G$13,'Arkusz8'!$G$15,'Arkusz8'!$G$17,'Arkusz8'!$N$7,'Arkusz8'!$N$9,'Arkusz8'!$N$11,'Arkusz8'!$N$13,'Arkusz8'!$N$15,'Arkusz8'!$N$17</definedName>
    <definedName name="Zad8PDz">'Arkusz8'!$E$7,'Arkusz8'!$C$9,'Arkusz8'!$C$11,'Arkusz8'!$E$13,'Arkusz8'!$C$15,'Arkusz8'!$E$17,'Arkusz8'!$L$7,'Arkusz8'!$L$9,'Arkusz8'!$L$11,'Arkusz8'!$L$13,'Arkusz8'!$L$15,'Arkusz8'!$L$17</definedName>
    <definedName name="Zad9Dane">'Arkusz10'!$C$3:$G$3</definedName>
  </definedNames>
  <calcPr fullCalcOnLoad="1"/>
</workbook>
</file>

<file path=xl/comments10.xml><?xml version="1.0" encoding="utf-8"?>
<comments xmlns="http://schemas.openxmlformats.org/spreadsheetml/2006/main">
  <authors>
    <author>Kryzanowska</author>
  </authors>
  <commentList>
    <comment ref="B8" authorId="0">
      <text>
        <r>
          <rPr>
            <b/>
            <sz val="12"/>
            <color indexed="62"/>
            <rFont val="Arial"/>
            <family val="2"/>
          </rPr>
          <t>Rozwiąż dziesięć kolejnych przykładów. Za każdą prawidłową odpowiedź otrzymasz 1 punkt, za odpowiedź błędną nie otrzymasz punktu (odpowiedzi błędnych nie można poprawić).</t>
        </r>
      </text>
    </comment>
  </commentList>
</comments>
</file>

<file path=xl/comments3.xml><?xml version="1.0" encoding="utf-8"?>
<comments xmlns="http://schemas.openxmlformats.org/spreadsheetml/2006/main">
  <authors>
    <author> Mirosława Krzyzanowska</author>
  </authors>
  <commentList>
    <comment ref="C3" authorId="0">
      <text>
        <r>
          <rPr>
            <b/>
            <sz val="12"/>
            <color indexed="62"/>
            <rFont val="Arial"/>
            <family val="2"/>
          </rPr>
          <t>Odgadnij regułę, według której wypełniony jest kwadrat. Wpisz, jaka liczba ukryta jest pod czerwonym polem. Każda prawidłowa odpowiedź to +1 punkt, każda pomyłka lub brak odpowiedzi to -1 punkt (błędną odpowiedź można poprawiać). Po rozwiązaniu dziesięciu zadań dowiesz się, ile zdobyłeś punktów i ile czasu Ci to zajęło.</t>
        </r>
      </text>
    </comment>
  </commentList>
</comments>
</file>

<file path=xl/comments5.xml><?xml version="1.0" encoding="utf-8"?>
<comments xmlns="http://schemas.openxmlformats.org/spreadsheetml/2006/main">
  <authors>
    <author>Krzyzanowska</author>
  </authors>
  <commentList>
    <comment ref="H2" authorId="0">
      <text>
        <r>
          <rPr>
            <b/>
            <sz val="12"/>
            <color indexed="62"/>
            <rFont val="Arial CE"/>
            <family val="2"/>
          </rPr>
          <t>jest to suma liczb podzielona przez ich ilość.</t>
        </r>
      </text>
    </comment>
    <comment ref="D2" authorId="0">
      <text>
        <r>
          <rPr>
            <b/>
            <sz val="12"/>
            <color indexed="62"/>
            <rFont val="Arial CE"/>
            <family val="2"/>
          </rPr>
          <t>Klikając w SERIA 1 oddajesz "strzał" do tarczy poniżej. W zależności od wybranego poziomu oddajesz dwa lub cztery "strzały". Twoim zadaniem jest obliczyć ilość zdobytych punktów w każdym ze "strzałów", a następnie śrenią uzyskanych wyników.</t>
        </r>
      </text>
    </comment>
  </commentList>
</comments>
</file>

<file path=xl/comments6.xml><?xml version="1.0" encoding="utf-8"?>
<comments xmlns="http://schemas.openxmlformats.org/spreadsheetml/2006/main">
  <authors>
    <author> Mirosława Krzyzanowska</author>
  </authors>
  <commentList>
    <comment ref="B10" authorId="0">
      <text>
        <r>
          <rPr>
            <b/>
            <sz val="12"/>
            <color indexed="62"/>
            <rFont val="Arial"/>
            <family val="2"/>
          </rPr>
          <t xml:space="preserve"> Do rozwiązania masz 10 przykładów. Każda prawidłowa odpowiedź to 1 punkt (błędnej odpowiedzi nie można poprawić). Na koniec uzyskasz informację o ilości zdobytych punktów i czasie, w którym wykonałeś wszystkie przykłady.</t>
        </r>
      </text>
    </comment>
  </commentList>
</comments>
</file>

<file path=xl/comments9.xml><?xml version="1.0" encoding="utf-8"?>
<comments xmlns="http://schemas.openxmlformats.org/spreadsheetml/2006/main">
  <authors>
    <author>Kryzanowska</author>
  </authors>
  <commentList>
    <comment ref="I25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sharedStrings.xml><?xml version="1.0" encoding="utf-8"?>
<sst xmlns="http://schemas.openxmlformats.org/spreadsheetml/2006/main" count="130" uniqueCount="48">
  <si>
    <t>=</t>
  </si>
  <si>
    <t>+</t>
  </si>
  <si>
    <t>kolumna</t>
  </si>
  <si>
    <t>wiersz</t>
  </si>
  <si>
    <t>Jaką wysokość ma posąg na pomniku?</t>
  </si>
  <si>
    <t>Antoś</t>
  </si>
  <si>
    <t>Jaś</t>
  </si>
  <si>
    <t>Jaką wysokość ma wieża?</t>
  </si>
  <si>
    <t>Jaką wysokość ma pień drzewa ?</t>
  </si>
  <si>
    <t>O ile Antoś jest wyższy od Jasia?</t>
  </si>
  <si>
    <t>Część 1</t>
  </si>
  <si>
    <t>:</t>
  </si>
  <si>
    <t>Wskazówka</t>
  </si>
  <si>
    <t>1.</t>
  </si>
  <si>
    <t xml:space="preserve">Odpowiedzi  można wpisywać do  niebieskich aktywnych komórek (otoczonych ramką):  </t>
  </si>
  <si>
    <t>2.</t>
  </si>
  <si>
    <t>kliknąć w nią myszką,</t>
  </si>
  <si>
    <t>3.</t>
  </si>
  <si>
    <t>C</t>
  </si>
  <si>
    <t>4.</t>
  </si>
  <si>
    <t>D</t>
  </si>
  <si>
    <t>5.</t>
  </si>
  <si>
    <t>6.</t>
  </si>
  <si>
    <t xml:space="preserve">np. dla przycisku </t>
  </si>
  <si>
    <t xml:space="preserve">7. </t>
  </si>
  <si>
    <t xml:space="preserve">Najeżdżając myszką na komórkę </t>
  </si>
  <si>
    <t>np.</t>
  </si>
  <si>
    <r>
      <t xml:space="preserve">2. </t>
    </r>
    <r>
      <rPr>
        <b/>
        <sz val="12"/>
        <color indexed="62"/>
        <rFont val="Arial CE"/>
        <family val="2"/>
      </rPr>
      <t>Działania na ułamkach dziesiętnych trochę inaczej.</t>
    </r>
  </si>
  <si>
    <t>·</t>
  </si>
  <si>
    <t>Zasady gry</t>
  </si>
  <si>
    <t>Zapraszam do zabawy. Kliknij SERIA 1.</t>
  </si>
  <si>
    <t>Zapoznaj się z zasadami zabawy, a następnie kliknij START.</t>
  </si>
  <si>
    <t>J</t>
  </si>
  <si>
    <t>Polecenie</t>
  </si>
  <si>
    <t>Twój rezultat:</t>
  </si>
  <si>
    <t>Średnia arytmetyczna</t>
  </si>
  <si>
    <t>Aby komórka stała się aktywna (otoczona ramką), należy:</t>
  </si>
  <si>
    <r>
      <t xml:space="preserve">1. </t>
    </r>
    <r>
      <rPr>
        <b/>
        <sz val="12"/>
        <color indexed="62"/>
        <rFont val="Arial CE"/>
        <family val="2"/>
      </rPr>
      <t xml:space="preserve">Ćwiczenia w działaniach na  ułamkach dziesiętnych
       – dodawanie i odejmowanie
       – mnożenie i dzielenie przez:   ... 0,01; 0,1; 10; 100 ...
       – mnożenie i dzielenie
       </t>
    </r>
  </si>
  <si>
    <r>
      <t xml:space="preserve">Po wpisaniu każdej odpowiedzi należy nacisnąć na klawiaturze klawisz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</si>
  <si>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t>–</t>
  </si>
  <si>
    <r>
      <t>Symbol ten oznacza prawidłową odpowiedź (jeżeli odpowiedzi sprawdzane są na bieżąco, ujrzymy go zaraz po naciśnięciu</t>
    </r>
    <r>
      <rPr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aktywna.). </t>
    </r>
  </si>
  <si>
    <r>
      <t>Symbol ten oznacza błędną odpowiedź (jeżeli odpowiedzi sprawdzane są na bieżąco, ujrzymy go zaraz po naciśnięciu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</si>
  <si>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t>Każdy element arkusza, który po kliknięciu wykonuje określone zadanie, oznaczony jest symbolem:</t>
  </si>
  <si>
    <r>
      <t xml:space="preserve">Zamiast klikać w przycisk, można użyć skrótu klawiaturowego – jednocześnie wcisnąć lewy </t>
    </r>
    <r>
      <rPr>
        <b/>
        <sz val="12"/>
        <color indexed="12"/>
        <rFont val="Arial CE"/>
        <family val="2"/>
      </rPr>
      <t xml:space="preserve">ALT
</t>
    </r>
    <r>
      <rPr>
        <sz val="12"/>
        <color indexed="62"/>
        <rFont val="Arial CE"/>
        <family val="2"/>
      </rPr>
      <t>i klawisz podkreślonej litery.</t>
    </r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</si>
  <si>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>n</t>
    </r>
  </si>
  <si>
    <t>, uzyskasz dodatkowe informacje.</t>
  </si>
  <si>
    <r>
      <t xml:space="preserve">przenieść zaznaczenie (czarną 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</si>
  <si>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t>Kliknij START.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</si>
</sst>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&quot; &quot;???/???"/>
    <numFmt numFmtId="168" formatCode="#&quot; &quot;??/16"/>
    <numFmt numFmtId="169" formatCode="00\-000"/>
    <numFmt numFmtId="170" formatCode="###,###,###.#####"/>
  </numFmts>
  <fonts count="82">
    <font>
      <sz val="12"/>
      <name val="Arial CE"/>
      <family val="0"/>
    </font>
    <font>
      <sz val="12"/>
      <color indexed="62"/>
      <name val="Arial CE"/>
      <family val="2"/>
    </font>
    <font>
      <b/>
      <sz val="12"/>
      <color indexed="62"/>
      <name val="Arial CE"/>
      <family val="2"/>
    </font>
    <font>
      <b/>
      <sz val="14"/>
      <color indexed="62"/>
      <name val="Arial CE"/>
      <family val="2"/>
    </font>
    <font>
      <sz val="10"/>
      <color indexed="10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b/>
      <sz val="28"/>
      <color indexed="12"/>
      <name val="Arial CE"/>
      <family val="2"/>
    </font>
    <font>
      <sz val="12"/>
      <color indexed="10"/>
      <name val="Arial CE"/>
      <family val="2"/>
    </font>
    <font>
      <sz val="12"/>
      <color indexed="17"/>
      <name val="Arial CE"/>
      <family val="2"/>
    </font>
    <font>
      <b/>
      <sz val="12"/>
      <color indexed="10"/>
      <name val="Arial CE"/>
      <family val="2"/>
    </font>
    <font>
      <b/>
      <sz val="16"/>
      <color indexed="62"/>
      <name val="Arial CE"/>
      <family val="2"/>
    </font>
    <font>
      <b/>
      <sz val="30"/>
      <color indexed="9"/>
      <name val="Times New Roman"/>
      <family val="1"/>
    </font>
    <font>
      <sz val="11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48"/>
      <name val="Arial CE"/>
      <family val="2"/>
    </font>
    <font>
      <sz val="10"/>
      <color indexed="9"/>
      <name val="Arial CE"/>
      <family val="2"/>
    </font>
    <font>
      <sz val="22"/>
      <name val="Arial CE"/>
      <family val="2"/>
    </font>
    <font>
      <b/>
      <sz val="10"/>
      <color indexed="14"/>
      <name val="Arial CE"/>
      <family val="2"/>
    </font>
    <font>
      <b/>
      <sz val="11"/>
      <color indexed="53"/>
      <name val="Arial CE"/>
      <family val="2"/>
    </font>
    <font>
      <b/>
      <sz val="11"/>
      <color indexed="17"/>
      <name val="Arial CE"/>
      <family val="2"/>
    </font>
    <font>
      <b/>
      <sz val="22"/>
      <name val="Arial CE"/>
      <family val="2"/>
    </font>
    <font>
      <sz val="10"/>
      <color indexed="62"/>
      <name val="Arial CE"/>
      <family val="2"/>
    </font>
    <font>
      <sz val="10"/>
      <color indexed="55"/>
      <name val="Arial CE"/>
      <family val="2"/>
    </font>
    <font>
      <sz val="20"/>
      <color indexed="9"/>
      <name val="Arial CE"/>
      <family val="2"/>
    </font>
    <font>
      <b/>
      <sz val="18"/>
      <color indexed="57"/>
      <name val="Arial CE"/>
      <family val="2"/>
    </font>
    <font>
      <sz val="12"/>
      <color indexed="57"/>
      <name val="Arial CE"/>
      <family val="2"/>
    </font>
    <font>
      <sz val="10"/>
      <color indexed="48"/>
      <name val="Arial CE"/>
      <family val="2"/>
    </font>
    <font>
      <b/>
      <sz val="22"/>
      <color indexed="4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8"/>
      <color indexed="9"/>
      <name val="Arial CE"/>
      <family val="2"/>
    </font>
    <font>
      <b/>
      <sz val="14"/>
      <color indexed="57"/>
      <name val="Arial CE"/>
      <family val="2"/>
    </font>
    <font>
      <b/>
      <sz val="12"/>
      <name val="Arial CE"/>
      <family val="2"/>
    </font>
    <font>
      <b/>
      <sz val="20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2"/>
      <name val="Arial CE"/>
      <family val="2"/>
    </font>
    <font>
      <b/>
      <sz val="12"/>
      <color indexed="12"/>
      <name val="Arial CE"/>
      <family val="2"/>
    </font>
    <font>
      <b/>
      <sz val="26"/>
      <color indexed="57"/>
      <name val="Wingdings"/>
      <family val="0"/>
    </font>
    <font>
      <b/>
      <sz val="26"/>
      <color indexed="10"/>
      <name val="Wingdings"/>
      <family val="0"/>
    </font>
    <font>
      <sz val="12"/>
      <color indexed="12"/>
      <name val="Arial CE"/>
      <family val="2"/>
    </font>
    <font>
      <b/>
      <sz val="10"/>
      <color indexed="57"/>
      <name val="Arial CE"/>
      <family val="2"/>
    </font>
    <font>
      <sz val="12"/>
      <name val="Arial"/>
      <family val="2"/>
    </font>
    <font>
      <b/>
      <sz val="10"/>
      <color indexed="62"/>
      <name val="Arial CE"/>
      <family val="2"/>
    </font>
    <font>
      <b/>
      <sz val="12"/>
      <color indexed="62"/>
      <name val="Arial"/>
      <family val="2"/>
    </font>
    <font>
      <b/>
      <sz val="48"/>
      <color indexed="10"/>
      <name val="Wingdings"/>
      <family val="0"/>
    </font>
    <font>
      <b/>
      <sz val="14"/>
      <color indexed="42"/>
      <name val="Arial CE"/>
      <family val="2"/>
    </font>
    <font>
      <sz val="14"/>
      <color indexed="42"/>
      <name val="Arial CE"/>
      <family val="2"/>
    </font>
    <font>
      <sz val="12"/>
      <color indexed="8"/>
      <name val="Arial CE"/>
      <family val="2"/>
    </font>
    <font>
      <sz val="150"/>
      <color indexed="14"/>
      <name val="Wingdings"/>
      <family val="0"/>
    </font>
    <font>
      <b/>
      <sz val="12"/>
      <color indexed="57"/>
      <name val="Arial CE"/>
      <family val="2"/>
    </font>
    <font>
      <sz val="11"/>
      <color indexed="48"/>
      <name val="Arial CE"/>
      <family val="2"/>
    </font>
    <font>
      <sz val="12"/>
      <color indexed="48"/>
      <name val="Arial CE"/>
      <family val="0"/>
    </font>
    <font>
      <b/>
      <sz val="30"/>
      <color indexed="48"/>
      <name val="Times New Roman"/>
      <family val="1"/>
    </font>
    <font>
      <b/>
      <sz val="14"/>
      <color indexed="48"/>
      <name val="Arial CE"/>
      <family val="2"/>
    </font>
    <font>
      <sz val="8"/>
      <color indexed="48"/>
      <name val="Arial CE"/>
      <family val="2"/>
    </font>
    <font>
      <sz val="14"/>
      <color indexed="48"/>
      <name val="Arial CE"/>
      <family val="2"/>
    </font>
    <font>
      <b/>
      <sz val="27"/>
      <color indexed="57"/>
      <name val="Wingdings"/>
      <family val="0"/>
    </font>
    <font>
      <b/>
      <sz val="27"/>
      <color indexed="62"/>
      <name val="Wingdings"/>
      <family val="0"/>
    </font>
    <font>
      <b/>
      <sz val="27"/>
      <color indexed="14"/>
      <name val="Wingdings"/>
      <family val="0"/>
    </font>
    <font>
      <b/>
      <sz val="27"/>
      <color indexed="11"/>
      <name val="Wingdings"/>
      <family val="0"/>
    </font>
    <font>
      <b/>
      <sz val="27"/>
      <color indexed="9"/>
      <name val="Wingdings"/>
      <family val="0"/>
    </font>
    <font>
      <b/>
      <sz val="50"/>
      <color indexed="10"/>
      <name val="Wingdings"/>
      <family val="0"/>
    </font>
    <font>
      <b/>
      <sz val="50"/>
      <color indexed="10"/>
      <name val="Arial CE"/>
      <family val="0"/>
    </font>
    <font>
      <sz val="14"/>
      <color indexed="57"/>
      <name val="Arial CE"/>
      <family val="2"/>
    </font>
    <font>
      <b/>
      <sz val="12"/>
      <color indexed="52"/>
      <name val="Arial CE"/>
      <family val="2"/>
    </font>
    <font>
      <sz val="36"/>
      <color indexed="62"/>
      <name val="Arial CE"/>
      <family val="2"/>
    </font>
    <font>
      <sz val="14"/>
      <color indexed="10"/>
      <name val="Arial CE"/>
      <family val="2"/>
    </font>
    <font>
      <b/>
      <sz val="20"/>
      <color indexed="9"/>
      <name val="Arial CE"/>
      <family val="2"/>
    </font>
    <font>
      <b/>
      <sz val="36"/>
      <color indexed="10"/>
      <name val="Wingdings"/>
      <family val="0"/>
    </font>
    <font>
      <sz val="26"/>
      <color indexed="9"/>
      <name val="Wingdings"/>
      <family val="0"/>
    </font>
    <font>
      <sz val="30"/>
      <color indexed="9"/>
      <name val="Wingdings"/>
      <family val="0"/>
    </font>
    <font>
      <sz val="100"/>
      <color indexed="40"/>
      <name val="Wingdings"/>
      <family val="0"/>
    </font>
    <font>
      <sz val="9"/>
      <color indexed="62"/>
      <name val="Symbol"/>
      <family val="1"/>
    </font>
    <font>
      <b/>
      <sz val="13"/>
      <color indexed="62"/>
      <name val="Arial CE"/>
      <family val="2"/>
    </font>
    <font>
      <b/>
      <sz val="22"/>
      <color indexed="42"/>
      <name val="Arial CE"/>
      <family val="2"/>
    </font>
    <font>
      <sz val="14"/>
      <color indexed="62"/>
      <name val="Arial CE"/>
      <family val="0"/>
    </font>
    <font>
      <b/>
      <sz val="8"/>
      <color indexed="62"/>
      <name val="Arial CE"/>
      <family val="2"/>
    </font>
    <font>
      <sz val="26"/>
      <color indexed="62"/>
      <name val="Arial CE"/>
      <family val="0"/>
    </font>
    <font>
      <sz val="26"/>
      <color indexed="42"/>
      <name val="Arial CE"/>
      <family val="0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vertic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6" fillId="0" borderId="0" xfId="18" applyFont="1">
      <alignment/>
      <protection/>
    </xf>
    <xf numFmtId="0" fontId="30" fillId="0" borderId="0" xfId="18">
      <alignment/>
      <protection/>
    </xf>
    <xf numFmtId="0" fontId="3" fillId="0" borderId="0" xfId="18" applyFont="1" applyAlignment="1">
      <alignment vertical="top"/>
      <protection/>
    </xf>
    <xf numFmtId="0" fontId="1" fillId="0" borderId="0" xfId="18" applyFont="1" applyAlignment="1">
      <alignment vertical="center"/>
      <protection/>
    </xf>
    <xf numFmtId="0" fontId="30" fillId="0" borderId="0" xfId="18" applyAlignment="1">
      <alignment vertical="center"/>
      <protection/>
    </xf>
    <xf numFmtId="0" fontId="37" fillId="5" borderId="2" xfId="18" applyFont="1" applyFill="1" applyBorder="1" applyAlignment="1" applyProtection="1">
      <alignment horizontal="center"/>
      <protection/>
    </xf>
    <xf numFmtId="0" fontId="37" fillId="0" borderId="0" xfId="18" applyFont="1" applyFill="1" applyBorder="1" applyAlignment="1" applyProtection="1">
      <alignment horizontal="center"/>
      <protection/>
    </xf>
    <xf numFmtId="0" fontId="30" fillId="0" borderId="0" xfId="18" applyFill="1" applyBorder="1">
      <alignment/>
      <protection/>
    </xf>
    <xf numFmtId="0" fontId="1" fillId="0" borderId="0" xfId="18" applyFont="1">
      <alignment/>
      <protection/>
    </xf>
    <xf numFmtId="0" fontId="30" fillId="0" borderId="0" xfId="18" applyFill="1">
      <alignment/>
      <protection/>
    </xf>
    <xf numFmtId="0" fontId="2" fillId="5" borderId="0" xfId="18" applyFont="1" applyFill="1" applyBorder="1" applyAlignment="1" applyProtection="1">
      <alignment horizontal="center" vertical="center" wrapText="1"/>
      <protection locked="0"/>
    </xf>
    <xf numFmtId="0" fontId="1" fillId="0" borderId="0" xfId="18" applyFont="1" applyAlignment="1">
      <alignment horizontal="left"/>
      <protection/>
    </xf>
    <xf numFmtId="0" fontId="2" fillId="0" borderId="0" xfId="18" applyFont="1" applyAlignment="1">
      <alignment horizontal="right" vertical="top"/>
      <protection/>
    </xf>
    <xf numFmtId="0" fontId="39" fillId="0" borderId="0" xfId="18" applyFont="1">
      <alignment/>
      <protection/>
    </xf>
    <xf numFmtId="0" fontId="1" fillId="0" borderId="0" xfId="18" applyFont="1" applyAlignment="1">
      <alignment horizontal="left" wrapText="1"/>
      <protection/>
    </xf>
    <xf numFmtId="0" fontId="40" fillId="0" borderId="0" xfId="18" applyFont="1">
      <alignment/>
      <protection/>
    </xf>
    <xf numFmtId="0" fontId="38" fillId="0" borderId="0" xfId="18" applyFont="1">
      <alignment/>
      <protection/>
    </xf>
    <xf numFmtId="0" fontId="22" fillId="0" borderId="0" xfId="18" applyFont="1">
      <alignment/>
      <protection/>
    </xf>
    <xf numFmtId="0" fontId="3" fillId="5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43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center"/>
    </xf>
    <xf numFmtId="0" fontId="44" fillId="6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46" fillId="0" borderId="0" xfId="0" applyFont="1" applyAlignment="1">
      <alignment horizontal="left" vertical="top"/>
    </xf>
    <xf numFmtId="0" fontId="47" fillId="7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vertical="center"/>
      <protection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5" fillId="8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9" borderId="1" xfId="0" applyFill="1" applyBorder="1" applyAlignment="1">
      <alignment/>
    </xf>
    <xf numFmtId="0" fontId="59" fillId="10" borderId="0" xfId="0" applyFont="1" applyFill="1" applyBorder="1" applyAlignment="1">
      <alignment horizontal="center" vertical="center"/>
    </xf>
    <xf numFmtId="0" fontId="60" fillId="11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2" fillId="1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5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6" fillId="0" borderId="0" xfId="0" applyFont="1" applyAlignment="1">
      <alignment vertical="center"/>
    </xf>
    <xf numFmtId="0" fontId="67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71" fillId="0" borderId="4" xfId="0" applyFont="1" applyBorder="1" applyAlignment="1" applyProtection="1">
      <alignment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vertical="center"/>
      <protection/>
    </xf>
    <xf numFmtId="0" fontId="6" fillId="13" borderId="5" xfId="0" applyFont="1" applyFill="1" applyBorder="1" applyAlignment="1" applyProtection="1">
      <alignment vertical="center"/>
      <protection/>
    </xf>
    <xf numFmtId="0" fontId="69" fillId="13" borderId="0" xfId="0" applyFont="1" applyFill="1" applyBorder="1" applyAlignment="1" applyProtection="1">
      <alignment horizontal="center" vertical="center"/>
      <protection/>
    </xf>
    <xf numFmtId="0" fontId="6" fillId="13" borderId="6" xfId="0" applyFont="1" applyFill="1" applyBorder="1" applyAlignment="1" applyProtection="1">
      <alignment vertical="center"/>
      <protection/>
    </xf>
    <xf numFmtId="0" fontId="5" fillId="13" borderId="7" xfId="0" applyFont="1" applyFill="1" applyBorder="1" applyAlignment="1" applyProtection="1">
      <alignment/>
      <protection/>
    </xf>
    <xf numFmtId="0" fontId="72" fillId="13" borderId="8" xfId="0" applyFont="1" applyFill="1" applyBorder="1" applyAlignment="1" applyProtection="1">
      <alignment horizontal="center" vertical="center"/>
      <protection/>
    </xf>
    <xf numFmtId="0" fontId="5" fillId="13" borderId="9" xfId="0" applyFon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 vertical="center"/>
      <protection/>
    </xf>
    <xf numFmtId="0" fontId="71" fillId="0" borderId="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textRotation="90"/>
    </xf>
    <xf numFmtId="0" fontId="18" fillId="0" borderId="0" xfId="0" applyFont="1" applyAlignment="1">
      <alignment horizontal="center" vertical="center" textRotation="90"/>
    </xf>
    <xf numFmtId="0" fontId="18" fillId="0" borderId="0" xfId="0" applyFont="1" applyAlignment="1">
      <alignment horizontal="left" textRotation="90"/>
    </xf>
    <xf numFmtId="0" fontId="27" fillId="0" borderId="0" xfId="0" applyFont="1" applyAlignment="1" applyProtection="1">
      <alignment horizontal="center" wrapText="1"/>
      <protection locked="0"/>
    </xf>
    <xf numFmtId="0" fontId="1" fillId="0" borderId="0" xfId="18" applyFont="1" applyAlignment="1">
      <alignment horizontal="right"/>
      <protection/>
    </xf>
    <xf numFmtId="0" fontId="1" fillId="0" borderId="0" xfId="18" applyFont="1" applyAlignment="1">
      <alignment horizontal="right" vertical="top"/>
      <protection/>
    </xf>
    <xf numFmtId="0" fontId="76" fillId="7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8" fillId="14" borderId="10" xfId="0" applyFont="1" applyFill="1" applyBorder="1" applyAlignment="1">
      <alignment horizontal="center" vertical="center"/>
    </xf>
    <xf numFmtId="0" fontId="58" fillId="14" borderId="11" xfId="0" applyFont="1" applyFill="1" applyBorder="1" applyAlignment="1">
      <alignment horizontal="center" vertical="center"/>
    </xf>
    <xf numFmtId="0" fontId="58" fillId="14" borderId="12" xfId="0" applyFont="1" applyFill="1" applyBorder="1" applyAlignment="1">
      <alignment horizontal="center" vertical="center"/>
    </xf>
    <xf numFmtId="0" fontId="58" fillId="14" borderId="13" xfId="0" applyFont="1" applyFill="1" applyBorder="1" applyAlignment="1">
      <alignment horizontal="center" vertical="center"/>
    </xf>
    <xf numFmtId="0" fontId="58" fillId="14" borderId="14" xfId="0" applyFont="1" applyFill="1" applyBorder="1" applyAlignment="1">
      <alignment horizontal="center" vertical="center"/>
    </xf>
    <xf numFmtId="0" fontId="58" fillId="14" borderId="15" xfId="0" applyFont="1" applyFill="1" applyBorder="1" applyAlignment="1">
      <alignment horizontal="center" vertical="center"/>
    </xf>
    <xf numFmtId="0" fontId="58" fillId="14" borderId="16" xfId="0" applyFont="1" applyFill="1" applyBorder="1" applyAlignment="1">
      <alignment horizontal="center" vertical="center"/>
    </xf>
    <xf numFmtId="0" fontId="58" fillId="14" borderId="17" xfId="0" applyFont="1" applyFill="1" applyBorder="1" applyAlignment="1">
      <alignment horizontal="center" vertical="center"/>
    </xf>
    <xf numFmtId="0" fontId="0" fillId="14" borderId="1" xfId="0" applyFill="1" applyBorder="1" applyAlignment="1">
      <alignment/>
    </xf>
    <xf numFmtId="0" fontId="79" fillId="5" borderId="0" xfId="0" applyNumberFormat="1" applyFont="1" applyFill="1" applyAlignment="1" applyProtection="1">
      <alignment horizontal="center" vertical="center"/>
      <protection/>
    </xf>
    <xf numFmtId="0" fontId="80" fillId="7" borderId="0" xfId="0" applyFont="1" applyFill="1" applyAlignment="1">
      <alignment horizontal="center" vertical="center"/>
    </xf>
    <xf numFmtId="0" fontId="30" fillId="0" borderId="18" xfId="0" applyFont="1" applyBorder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3" fillId="5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textRotation="90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44" fillId="6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left" textRotation="90"/>
    </xf>
    <xf numFmtId="0" fontId="3" fillId="5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19" fillId="0" borderId="0" xfId="0" applyFont="1" applyAlignment="1">
      <alignment horizontal="center" vertical="center" textRotation="90"/>
    </xf>
    <xf numFmtId="0" fontId="19" fillId="0" borderId="0" xfId="0" applyFont="1" applyAlignment="1">
      <alignment horizontal="right" vertical="center" textRotation="90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right" vertical="center" textRotation="90"/>
    </xf>
    <xf numFmtId="0" fontId="18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textRotation="90"/>
    </xf>
    <xf numFmtId="0" fontId="40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78" fillId="6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2" fillId="6" borderId="0" xfId="18" applyFont="1" applyFill="1" applyAlignment="1">
      <alignment horizontal="center" vertical="center"/>
      <protection/>
    </xf>
    <xf numFmtId="0" fontId="1" fillId="0" borderId="0" xfId="18" applyFont="1" applyAlignment="1">
      <alignment vertical="center" wrapText="1"/>
      <protection/>
    </xf>
    <xf numFmtId="0" fontId="30" fillId="0" borderId="0" xfId="18" applyAlignment="1">
      <alignment vertical="center" wrapText="1"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Alignment="1">
      <alignment horizontal="left" vertical="top" wrapText="1"/>
      <protection/>
    </xf>
    <xf numFmtId="0" fontId="68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1" fillId="13" borderId="21" xfId="0" applyFont="1" applyFill="1" applyBorder="1" applyAlignment="1" applyProtection="1">
      <alignment horizontal="center" vertical="center"/>
      <protection/>
    </xf>
    <xf numFmtId="0" fontId="31" fillId="13" borderId="18" xfId="0" applyFont="1" applyFill="1" applyBorder="1" applyAlignment="1" applyProtection="1">
      <alignment horizontal="center" vertical="center"/>
      <protection/>
    </xf>
    <xf numFmtId="0" fontId="31" fillId="13" borderId="22" xfId="0" applyFont="1" applyFill="1" applyBorder="1" applyAlignment="1" applyProtection="1">
      <alignment horizontal="center" vertical="center"/>
      <protection/>
    </xf>
    <xf numFmtId="0" fontId="34" fillId="5" borderId="0" xfId="0" applyFont="1" applyFill="1" applyAlignment="1" applyProtection="1">
      <alignment horizontal="center" vertical="center"/>
      <protection/>
    </xf>
    <xf numFmtId="0" fontId="44" fillId="6" borderId="0" xfId="0" applyFont="1" applyFill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Dodawanie liczb całkowitych" xfId="18"/>
    <cellStyle name="Followed Hyperlink" xfId="19"/>
    <cellStyle name="Percent" xfId="20"/>
    <cellStyle name="Currency" xfId="21"/>
    <cellStyle name="Currency [0]" xfId="22"/>
  </cellStyles>
  <dxfs count="25">
    <dxf>
      <font>
        <color rgb="FF339966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0000"/>
      </font>
      <fill>
        <patternFill>
          <bgColor rgb="FFFF0000"/>
        </patternFill>
      </fill>
      <border/>
    </dxf>
    <dxf>
      <fill>
        <patternFill>
          <bgColor rgb="FF333399"/>
        </patternFill>
      </fill>
      <border/>
    </dxf>
    <dxf>
      <font>
        <color rgb="FFFFFFFF"/>
      </font>
      <border/>
    </dxf>
    <dxf>
      <font>
        <color rgb="FF339966"/>
      </font>
      <border/>
    </dxf>
    <dxf>
      <font>
        <b/>
        <i val="0"/>
        <color rgb="FF339966"/>
      </font>
      <border/>
    </dxf>
    <dxf>
      <font>
        <color rgb="FF333399"/>
      </font>
      <border/>
    </dxf>
    <dxf>
      <font>
        <color rgb="FFFF0000"/>
      </font>
      <fill>
        <patternFill patternType="mediumGray">
          <fgColor rgb="FFFFFFFF"/>
          <bgColor rgb="FF99CCFF"/>
        </patternFill>
      </fill>
      <border/>
    </dxf>
    <dxf>
      <font>
        <color rgb="FF333399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CCFFCC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  <dxf>
      <font>
        <color rgb="FF333399"/>
      </font>
      <fill>
        <patternFill>
          <bgColor rgb="FF00FF00"/>
        </patternFill>
      </fill>
      <border/>
    </dxf>
    <dxf>
      <font>
        <color rgb="FF00FF00"/>
      </font>
      <border/>
    </dxf>
    <dxf>
      <font>
        <color rgb="FFFFFF00"/>
      </font>
      <border/>
    </dxf>
    <dxf>
      <font>
        <color rgb="FF00CCFF"/>
      </font>
      <border/>
    </dxf>
    <dxf>
      <font>
        <color rgb="FFFF00FF"/>
      </font>
      <border/>
    </dxf>
    <dxf>
      <font>
        <color rgb="FFCC99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27.emf" /><Relationship Id="rId5" Type="http://schemas.openxmlformats.org/officeDocument/2006/relationships/image" Target="../media/image4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40.emf" /><Relationship Id="rId3" Type="http://schemas.openxmlformats.org/officeDocument/2006/relationships/image" Target="../media/image9.emf" /><Relationship Id="rId4" Type="http://schemas.openxmlformats.org/officeDocument/2006/relationships/image" Target="../media/image4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4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8.wmf" /><Relationship Id="rId3" Type="http://schemas.openxmlformats.org/officeDocument/2006/relationships/image" Target="../media/image19.wmf" /><Relationship Id="rId4" Type="http://schemas.openxmlformats.org/officeDocument/2006/relationships/image" Target="../media/image8.wmf" /><Relationship Id="rId5" Type="http://schemas.openxmlformats.org/officeDocument/2006/relationships/image" Target="../media/image26.emf" /><Relationship Id="rId6" Type="http://schemas.openxmlformats.org/officeDocument/2006/relationships/image" Target="../media/image29.emf" /><Relationship Id="rId7" Type="http://schemas.openxmlformats.org/officeDocument/2006/relationships/image" Target="../media/image31.emf" /><Relationship Id="rId8" Type="http://schemas.openxmlformats.org/officeDocument/2006/relationships/image" Target="../media/image42.wmf" /><Relationship Id="rId9" Type="http://schemas.openxmlformats.org/officeDocument/2006/relationships/image" Target="../media/image55.jpeg" /><Relationship Id="rId10" Type="http://schemas.openxmlformats.org/officeDocument/2006/relationships/image" Target="../media/image56.jpeg" /><Relationship Id="rId11" Type="http://schemas.openxmlformats.org/officeDocument/2006/relationships/image" Target="../media/image57.jpeg" /><Relationship Id="rId12" Type="http://schemas.openxmlformats.org/officeDocument/2006/relationships/image" Target="../media/image58.jpeg" /><Relationship Id="rId13" Type="http://schemas.openxmlformats.org/officeDocument/2006/relationships/image" Target="../media/image5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4.emf" /><Relationship Id="rId3" Type="http://schemas.openxmlformats.org/officeDocument/2006/relationships/image" Target="../media/image39.emf" /><Relationship Id="rId4" Type="http://schemas.openxmlformats.org/officeDocument/2006/relationships/image" Target="../media/image38.emf" /><Relationship Id="rId5" Type="http://schemas.openxmlformats.org/officeDocument/2006/relationships/image" Target="../media/image35.emf" /><Relationship Id="rId6" Type="http://schemas.openxmlformats.org/officeDocument/2006/relationships/image" Target="../media/image14.emf" /><Relationship Id="rId7" Type="http://schemas.openxmlformats.org/officeDocument/2006/relationships/image" Target="../media/image4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2.emf" /><Relationship Id="rId3" Type="http://schemas.openxmlformats.org/officeDocument/2006/relationships/image" Target="../media/image41.emf" /><Relationship Id="rId4" Type="http://schemas.openxmlformats.org/officeDocument/2006/relationships/image" Target="../media/image30.emf" /><Relationship Id="rId5" Type="http://schemas.openxmlformats.org/officeDocument/2006/relationships/image" Target="../media/image36.emf" /><Relationship Id="rId6" Type="http://schemas.openxmlformats.org/officeDocument/2006/relationships/image" Target="../media/image4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0.emf" /><Relationship Id="rId3" Type="http://schemas.openxmlformats.org/officeDocument/2006/relationships/image" Target="../media/image12.emf" /><Relationship Id="rId4" Type="http://schemas.openxmlformats.org/officeDocument/2006/relationships/image" Target="../media/image4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4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2.emf" /><Relationship Id="rId3" Type="http://schemas.openxmlformats.org/officeDocument/2006/relationships/image" Target="../media/image13.emf" /><Relationship Id="rId4" Type="http://schemas.openxmlformats.org/officeDocument/2006/relationships/image" Target="../media/image4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</xdr:row>
      <xdr:rowOff>133350</xdr:rowOff>
    </xdr:from>
    <xdr:to>
      <xdr:col>8</xdr:col>
      <xdr:colOff>962025</xdr:colOff>
      <xdr:row>9</xdr:row>
      <xdr:rowOff>361950</xdr:rowOff>
    </xdr:to>
    <xdr:sp>
      <xdr:nvSpPr>
        <xdr:cNvPr id="1" name="AutoShape 64"/>
        <xdr:cNvSpPr>
          <a:spLocks/>
        </xdr:cNvSpPr>
      </xdr:nvSpPr>
      <xdr:spPr>
        <a:xfrm>
          <a:off x="2181225" y="514350"/>
          <a:ext cx="5114925" cy="1581150"/>
        </a:xfrm>
        <a:prstGeom prst="cloudCallout">
          <a:avLst>
            <a:gd name="adj1" fmla="val -49180"/>
            <a:gd name="adj2" fmla="val 50601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Rachunki pamięciowe na ułamkach dziesiętnych.</a:t>
          </a:r>
        </a:p>
      </xdr:txBody>
    </xdr:sp>
    <xdr:clientData/>
  </xdr:twoCellAnchor>
  <xdr:twoCellAnchor editAs="oneCell">
    <xdr:from>
      <xdr:col>8</xdr:col>
      <xdr:colOff>581025</xdr:colOff>
      <xdr:row>0</xdr:row>
      <xdr:rowOff>28575</xdr:rowOff>
    </xdr:from>
    <xdr:to>
      <xdr:col>9</xdr:col>
      <xdr:colOff>733425</xdr:colOff>
      <xdr:row>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9</xdr:row>
      <xdr:rowOff>133350</xdr:rowOff>
    </xdr:from>
    <xdr:to>
      <xdr:col>3</xdr:col>
      <xdr:colOff>276225</xdr:colOff>
      <xdr:row>19</xdr:row>
      <xdr:rowOff>152400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866900"/>
          <a:ext cx="17049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28575</xdr:rowOff>
    </xdr:from>
    <xdr:to>
      <xdr:col>9</xdr:col>
      <xdr:colOff>180975</xdr:colOff>
      <xdr:row>0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0</xdr:row>
      <xdr:rowOff>28575</xdr:rowOff>
    </xdr:from>
    <xdr:to>
      <xdr:col>12</xdr:col>
      <xdr:colOff>104775</xdr:colOff>
      <xdr:row>0</xdr:row>
      <xdr:rowOff>381000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8</xdr:row>
      <xdr:rowOff>76200</xdr:rowOff>
    </xdr:from>
    <xdr:to>
      <xdr:col>12</xdr:col>
      <xdr:colOff>76200</xdr:colOff>
      <xdr:row>10</xdr:row>
      <xdr:rowOff>85725</xdr:rowOff>
    </xdr:to>
    <xdr:pic>
      <xdr:nvPicPr>
        <xdr:cNvPr id="3" name="NG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4638675"/>
          <a:ext cx="2133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695325</xdr:rowOff>
    </xdr:from>
    <xdr:to>
      <xdr:col>6</xdr:col>
      <xdr:colOff>800100</xdr:colOff>
      <xdr:row>0</xdr:row>
      <xdr:rowOff>1733550</xdr:rowOff>
    </xdr:to>
    <xdr:sp textlink="$E$1">
      <xdr:nvSpPr>
        <xdr:cNvPr id="4" name="Ramka"/>
        <xdr:cNvSpPr>
          <a:spLocks/>
        </xdr:cNvSpPr>
      </xdr:nvSpPr>
      <xdr:spPr>
        <a:xfrm>
          <a:off x="2876550" y="695325"/>
          <a:ext cx="3048000" cy="1038225"/>
        </a:xfrm>
        <a:prstGeom prst="cloudCallout">
          <a:avLst>
            <a:gd name="adj1" fmla="val -101916"/>
            <a:gd name="adj2" fmla="val -26148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Kliknij START.</a:t>
          </a:r>
        </a:p>
      </xdr:txBody>
    </xdr:sp>
    <xdr:clientData/>
  </xdr:twoCellAnchor>
  <xdr:twoCellAnchor>
    <xdr:from>
      <xdr:col>4</xdr:col>
      <xdr:colOff>676275</xdr:colOff>
      <xdr:row>8</xdr:row>
      <xdr:rowOff>76200</xdr:rowOff>
    </xdr:from>
    <xdr:to>
      <xdr:col>7</xdr:col>
      <xdr:colOff>304800</xdr:colOff>
      <xdr:row>10</xdr:row>
      <xdr:rowOff>85725</xdr:rowOff>
    </xdr:to>
    <xdr:pic>
      <xdr:nvPicPr>
        <xdr:cNvPr id="5" name="Zad9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24325" y="4638675"/>
          <a:ext cx="2143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847725</xdr:rowOff>
    </xdr:from>
    <xdr:to>
      <xdr:col>2</xdr:col>
      <xdr:colOff>19050</xdr:colOff>
      <xdr:row>3</xdr:row>
      <xdr:rowOff>276225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847725"/>
          <a:ext cx="15335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3</xdr:row>
      <xdr:rowOff>28575</xdr:rowOff>
    </xdr:from>
    <xdr:to>
      <xdr:col>13</xdr:col>
      <xdr:colOff>542925</xdr:colOff>
      <xdr:row>3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857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542925</xdr:colOff>
      <xdr:row>3</xdr:row>
      <xdr:rowOff>28575</xdr:rowOff>
    </xdr:from>
    <xdr:to>
      <xdr:col>15</xdr:col>
      <xdr:colOff>409575</xdr:colOff>
      <xdr:row>3</xdr:row>
      <xdr:rowOff>381000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247650</xdr:colOff>
      <xdr:row>17</xdr:row>
      <xdr:rowOff>95250</xdr:rowOff>
    </xdr:from>
    <xdr:to>
      <xdr:col>15</xdr:col>
      <xdr:colOff>400050</xdr:colOff>
      <xdr:row>19</xdr:row>
      <xdr:rowOff>47625</xdr:rowOff>
    </xdr:to>
    <xdr:pic>
      <xdr:nvPicPr>
        <xdr:cNvPr id="3" name="Zad1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4629150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</xdr:row>
      <xdr:rowOff>190500</xdr:rowOff>
    </xdr:from>
    <xdr:to>
      <xdr:col>9</xdr:col>
      <xdr:colOff>466725</xdr:colOff>
      <xdr:row>4</xdr:row>
      <xdr:rowOff>66675</xdr:rowOff>
    </xdr:to>
    <xdr:sp textlink="C5">
      <xdr:nvSpPr>
        <xdr:cNvPr id="4" name="Ramka"/>
        <xdr:cNvSpPr>
          <a:spLocks/>
        </xdr:cNvSpPr>
      </xdr:nvSpPr>
      <xdr:spPr>
        <a:xfrm>
          <a:off x="2228850" y="190500"/>
          <a:ext cx="2657475" cy="723900"/>
        </a:xfrm>
        <a:prstGeom prst="cloudCallout">
          <a:avLst>
            <a:gd name="adj1" fmla="val -103787"/>
            <a:gd name="adj2" fmla="val -26314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w pamięci:</a:t>
          </a:r>
        </a:p>
      </xdr:txBody>
    </xdr:sp>
    <xdr:clientData/>
  </xdr:twoCellAnchor>
  <xdr:twoCellAnchor>
    <xdr:from>
      <xdr:col>0</xdr:col>
      <xdr:colOff>104775</xdr:colOff>
      <xdr:row>3</xdr:row>
      <xdr:rowOff>123825</xdr:rowOff>
    </xdr:from>
    <xdr:to>
      <xdr:col>2</xdr:col>
      <xdr:colOff>333375</xdr:colOff>
      <xdr:row>8</xdr:row>
      <xdr:rowOff>9525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23825"/>
          <a:ext cx="1085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1</xdr:row>
      <xdr:rowOff>28575</xdr:rowOff>
    </xdr:from>
    <xdr:to>
      <xdr:col>14</xdr:col>
      <xdr:colOff>352425</xdr:colOff>
      <xdr:row>3</xdr:row>
      <xdr:rowOff>95250</xdr:rowOff>
    </xdr:to>
    <xdr:pic>
      <xdr:nvPicPr>
        <xdr:cNvPr id="1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857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1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1266825</xdr:colOff>
      <xdr:row>14</xdr:row>
      <xdr:rowOff>0</xdr:rowOff>
    </xdr:from>
    <xdr:to>
      <xdr:col>16</xdr:col>
      <xdr:colOff>66675</xdr:colOff>
      <xdr:row>15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4619625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14</xdr:row>
      <xdr:rowOff>9525</xdr:rowOff>
    </xdr:from>
    <xdr:to>
      <xdr:col>13</xdr:col>
      <xdr:colOff>1257300</xdr:colOff>
      <xdr:row>15</xdr:row>
      <xdr:rowOff>171450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4629150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342900</xdr:colOff>
      <xdr:row>4</xdr:row>
      <xdr:rowOff>238125</xdr:rowOff>
    </xdr:from>
    <xdr:to>
      <xdr:col>16</xdr:col>
      <xdr:colOff>190500</xdr:colOff>
      <xdr:row>8</xdr:row>
      <xdr:rowOff>304800</xdr:rowOff>
    </xdr:to>
    <xdr:sp textlink="M3">
      <xdr:nvSpPr>
        <xdr:cNvPr id="5" name="Ramka"/>
        <xdr:cNvSpPr>
          <a:spLocks/>
        </xdr:cNvSpPr>
      </xdr:nvSpPr>
      <xdr:spPr>
        <a:xfrm>
          <a:off x="5448300" y="762000"/>
          <a:ext cx="3124200" cy="1704975"/>
        </a:xfrm>
        <a:prstGeom prst="cloudCallout">
          <a:avLst>
            <a:gd name="adj1" fmla="val -46282"/>
            <a:gd name="adj2" fmla="val -48324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Zapoznaj się z zasadami zabawy, a następnie kliknij START.</a:t>
          </a:r>
        </a:p>
      </xdr:txBody>
    </xdr:sp>
    <xdr:clientData/>
  </xdr:twoCellAnchor>
  <xdr:twoCellAnchor>
    <xdr:from>
      <xdr:col>12</xdr:col>
      <xdr:colOff>19050</xdr:colOff>
      <xdr:row>4</xdr:row>
      <xdr:rowOff>161925</xdr:rowOff>
    </xdr:from>
    <xdr:to>
      <xdr:col>13</xdr:col>
      <xdr:colOff>628650</xdr:colOff>
      <xdr:row>7</xdr:row>
      <xdr:rowOff>390525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685800"/>
          <a:ext cx="923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17</xdr:row>
      <xdr:rowOff>9525</xdr:rowOff>
    </xdr:from>
    <xdr:to>
      <xdr:col>9</xdr:col>
      <xdr:colOff>495300</xdr:colOff>
      <xdr:row>19</xdr:row>
      <xdr:rowOff>19050</xdr:rowOff>
    </xdr:to>
    <xdr:sp>
      <xdr:nvSpPr>
        <xdr:cNvPr id="1" name="Polygon 112"/>
        <xdr:cNvSpPr>
          <a:spLocks/>
        </xdr:cNvSpPr>
      </xdr:nvSpPr>
      <xdr:spPr>
        <a:xfrm>
          <a:off x="5257800" y="5419725"/>
          <a:ext cx="1352550" cy="419100"/>
        </a:xfrm>
        <a:custGeom>
          <a:pathLst>
            <a:path h="77" w="141">
              <a:moveTo>
                <a:pt x="0" y="73"/>
              </a:moveTo>
              <a:cubicBezTo>
                <a:pt x="1" y="66"/>
                <a:pt x="1" y="55"/>
                <a:pt x="5" y="48"/>
              </a:cubicBezTo>
              <a:cubicBezTo>
                <a:pt x="6" y="34"/>
                <a:pt x="3" y="26"/>
                <a:pt x="14" y="19"/>
              </a:cubicBezTo>
              <a:cubicBezTo>
                <a:pt x="19" y="12"/>
                <a:pt x="21" y="12"/>
                <a:pt x="28" y="8"/>
              </a:cubicBezTo>
              <a:cubicBezTo>
                <a:pt x="30" y="1"/>
                <a:pt x="28" y="3"/>
                <a:pt x="33" y="1"/>
              </a:cubicBezTo>
              <a:cubicBezTo>
                <a:pt x="43" y="2"/>
                <a:pt x="52" y="2"/>
                <a:pt x="62" y="0"/>
              </a:cubicBezTo>
              <a:cubicBezTo>
                <a:pt x="74" y="4"/>
                <a:pt x="69" y="28"/>
                <a:pt x="72" y="37"/>
              </a:cubicBezTo>
              <a:cubicBezTo>
                <a:pt x="76" y="48"/>
                <a:pt x="82" y="48"/>
                <a:pt x="92" y="50"/>
              </a:cubicBezTo>
              <a:cubicBezTo>
                <a:pt x="98" y="54"/>
                <a:pt x="104" y="54"/>
                <a:pt x="111" y="55"/>
              </a:cubicBezTo>
              <a:cubicBezTo>
                <a:pt x="120" y="58"/>
                <a:pt x="126" y="64"/>
                <a:pt x="134" y="69"/>
              </a:cubicBezTo>
              <a:cubicBezTo>
                <a:pt x="136" y="72"/>
                <a:pt x="141" y="77"/>
                <a:pt x="141" y="77"/>
              </a:cubicBezTo>
              <a:lnTo>
                <a:pt x="0" y="73"/>
              </a:lnTo>
              <a:close/>
            </a:path>
          </a:pathLst>
        </a:cu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</xdr:col>
      <xdr:colOff>200025</xdr:colOff>
      <xdr:row>0</xdr:row>
      <xdr:rowOff>895350</xdr:rowOff>
    </xdr:from>
    <xdr:to>
      <xdr:col>2</xdr:col>
      <xdr:colOff>685800</xdr:colOff>
      <xdr:row>9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95350"/>
          <a:ext cx="4857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7</xdr:row>
      <xdr:rowOff>209550</xdr:rowOff>
    </xdr:from>
    <xdr:to>
      <xdr:col>4</xdr:col>
      <xdr:colOff>209550</xdr:colOff>
      <xdr:row>10</xdr:row>
      <xdr:rowOff>0</xdr:rowOff>
    </xdr:to>
    <xdr:sp>
      <xdr:nvSpPr>
        <xdr:cNvPr id="3" name="Polygon 107"/>
        <xdr:cNvSpPr>
          <a:spLocks/>
        </xdr:cNvSpPr>
      </xdr:nvSpPr>
      <xdr:spPr>
        <a:xfrm>
          <a:off x="142875" y="2533650"/>
          <a:ext cx="2371725" cy="333375"/>
        </a:xfrm>
        <a:custGeom>
          <a:pathLst>
            <a:path h="48" w="231">
              <a:moveTo>
                <a:pt x="0" y="45"/>
              </a:moveTo>
              <a:cubicBezTo>
                <a:pt x="5" y="43"/>
                <a:pt x="9" y="41"/>
                <a:pt x="14" y="39"/>
              </a:cubicBezTo>
              <a:cubicBezTo>
                <a:pt x="19" y="34"/>
                <a:pt x="17" y="28"/>
                <a:pt x="21" y="22"/>
              </a:cubicBezTo>
              <a:cubicBezTo>
                <a:pt x="26" y="15"/>
                <a:pt x="37" y="16"/>
                <a:pt x="44" y="14"/>
              </a:cubicBezTo>
              <a:cubicBezTo>
                <a:pt x="52" y="9"/>
                <a:pt x="52" y="8"/>
                <a:pt x="63" y="6"/>
              </a:cubicBezTo>
              <a:cubicBezTo>
                <a:pt x="70" y="1"/>
                <a:pt x="67" y="1"/>
                <a:pt x="73" y="3"/>
              </a:cubicBezTo>
              <a:cubicBezTo>
                <a:pt x="80" y="8"/>
                <a:pt x="77" y="6"/>
                <a:pt x="82" y="8"/>
              </a:cubicBezTo>
              <a:cubicBezTo>
                <a:pt x="95" y="7"/>
                <a:pt x="109" y="13"/>
                <a:pt x="113" y="0"/>
              </a:cubicBezTo>
              <a:cubicBezTo>
                <a:pt x="125" y="1"/>
                <a:pt x="123" y="1"/>
                <a:pt x="127" y="13"/>
              </a:cubicBezTo>
              <a:cubicBezTo>
                <a:pt x="127" y="14"/>
                <a:pt x="160" y="21"/>
                <a:pt x="161" y="21"/>
              </a:cubicBezTo>
              <a:cubicBezTo>
                <a:pt x="166" y="25"/>
                <a:pt x="171" y="25"/>
                <a:pt x="178" y="26"/>
              </a:cubicBezTo>
              <a:cubicBezTo>
                <a:pt x="187" y="30"/>
                <a:pt x="197" y="32"/>
                <a:pt x="207" y="33"/>
              </a:cubicBezTo>
              <a:cubicBezTo>
                <a:pt x="210" y="34"/>
                <a:pt x="214" y="36"/>
                <a:pt x="217" y="37"/>
              </a:cubicBezTo>
              <a:cubicBezTo>
                <a:pt x="219" y="39"/>
                <a:pt x="226" y="42"/>
                <a:pt x="226" y="42"/>
              </a:cubicBezTo>
              <a:cubicBezTo>
                <a:pt x="228" y="45"/>
                <a:pt x="231" y="45"/>
                <a:pt x="231" y="48"/>
              </a:cubicBezTo>
              <a:lnTo>
                <a:pt x="0" y="45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11</xdr:row>
      <xdr:rowOff>28575</xdr:rowOff>
    </xdr:from>
    <xdr:to>
      <xdr:col>3</xdr:col>
      <xdr:colOff>133350</xdr:colOff>
      <xdr:row>15</xdr:row>
      <xdr:rowOff>180975</xdr:rowOff>
    </xdr:to>
    <xdr:grpSp>
      <xdr:nvGrpSpPr>
        <xdr:cNvPr id="4" name="Group 79"/>
        <xdr:cNvGrpSpPr>
          <a:grpSpLocks/>
        </xdr:cNvGrpSpPr>
      </xdr:nvGrpSpPr>
      <xdr:grpSpPr>
        <a:xfrm>
          <a:off x="838200" y="3086100"/>
          <a:ext cx="762000" cy="2133600"/>
          <a:chOff x="141" y="197"/>
          <a:chExt cx="74" cy="96"/>
        </a:xfrm>
        <a:solidFill>
          <a:srgbClr val="FFFFFF"/>
        </a:solidFill>
      </xdr:grpSpPr>
      <xdr:sp>
        <xdr:nvSpPr>
          <xdr:cNvPr id="5" name="AutoShape 64"/>
          <xdr:cNvSpPr>
            <a:spLocks/>
          </xdr:cNvSpPr>
        </xdr:nvSpPr>
        <xdr:spPr>
          <a:xfrm>
            <a:off x="193" y="197"/>
            <a:ext cx="20" cy="16"/>
          </a:xfrm>
          <a:custGeom>
            <a:pathLst>
              <a:path h="327" w="464">
                <a:moveTo>
                  <a:pt x="461" y="13"/>
                </a:moveTo>
                <a:lnTo>
                  <a:pt x="442" y="31"/>
                </a:lnTo>
                <a:lnTo>
                  <a:pt x="424" y="50"/>
                </a:lnTo>
                <a:lnTo>
                  <a:pt x="408" y="71"/>
                </a:lnTo>
                <a:lnTo>
                  <a:pt x="393" y="91"/>
                </a:lnTo>
                <a:lnTo>
                  <a:pt x="380" y="114"/>
                </a:lnTo>
                <a:lnTo>
                  <a:pt x="368" y="137"/>
                </a:lnTo>
                <a:lnTo>
                  <a:pt x="358" y="163"/>
                </a:lnTo>
                <a:lnTo>
                  <a:pt x="349" y="188"/>
                </a:lnTo>
                <a:lnTo>
                  <a:pt x="343" y="192"/>
                </a:lnTo>
                <a:lnTo>
                  <a:pt x="337" y="185"/>
                </a:lnTo>
                <a:lnTo>
                  <a:pt x="334" y="177"/>
                </a:lnTo>
                <a:lnTo>
                  <a:pt x="332" y="167"/>
                </a:lnTo>
                <a:lnTo>
                  <a:pt x="329" y="157"/>
                </a:lnTo>
                <a:lnTo>
                  <a:pt x="324" y="160"/>
                </a:lnTo>
                <a:lnTo>
                  <a:pt x="320" y="162"/>
                </a:lnTo>
                <a:lnTo>
                  <a:pt x="315" y="164"/>
                </a:lnTo>
                <a:lnTo>
                  <a:pt x="310" y="166"/>
                </a:lnTo>
                <a:lnTo>
                  <a:pt x="305" y="167"/>
                </a:lnTo>
                <a:lnTo>
                  <a:pt x="300" y="168"/>
                </a:lnTo>
                <a:lnTo>
                  <a:pt x="294" y="167"/>
                </a:lnTo>
                <a:lnTo>
                  <a:pt x="288" y="166"/>
                </a:lnTo>
                <a:lnTo>
                  <a:pt x="285" y="164"/>
                </a:lnTo>
                <a:lnTo>
                  <a:pt x="282" y="163"/>
                </a:lnTo>
                <a:lnTo>
                  <a:pt x="279" y="162"/>
                </a:lnTo>
                <a:lnTo>
                  <a:pt x="276" y="163"/>
                </a:lnTo>
                <a:lnTo>
                  <a:pt x="272" y="170"/>
                </a:lnTo>
                <a:lnTo>
                  <a:pt x="267" y="176"/>
                </a:lnTo>
                <a:lnTo>
                  <a:pt x="262" y="180"/>
                </a:lnTo>
                <a:lnTo>
                  <a:pt x="255" y="184"/>
                </a:lnTo>
                <a:lnTo>
                  <a:pt x="248" y="183"/>
                </a:lnTo>
                <a:lnTo>
                  <a:pt x="244" y="187"/>
                </a:lnTo>
                <a:lnTo>
                  <a:pt x="240" y="192"/>
                </a:lnTo>
                <a:lnTo>
                  <a:pt x="234" y="196"/>
                </a:lnTo>
                <a:lnTo>
                  <a:pt x="220" y="204"/>
                </a:lnTo>
                <a:lnTo>
                  <a:pt x="207" y="212"/>
                </a:lnTo>
                <a:lnTo>
                  <a:pt x="194" y="220"/>
                </a:lnTo>
                <a:lnTo>
                  <a:pt x="180" y="228"/>
                </a:lnTo>
                <a:lnTo>
                  <a:pt x="167" y="237"/>
                </a:lnTo>
                <a:lnTo>
                  <a:pt x="155" y="245"/>
                </a:lnTo>
                <a:lnTo>
                  <a:pt x="141" y="253"/>
                </a:lnTo>
                <a:lnTo>
                  <a:pt x="129" y="261"/>
                </a:lnTo>
                <a:lnTo>
                  <a:pt x="116" y="269"/>
                </a:lnTo>
                <a:lnTo>
                  <a:pt x="103" y="277"/>
                </a:lnTo>
                <a:lnTo>
                  <a:pt x="90" y="286"/>
                </a:lnTo>
                <a:lnTo>
                  <a:pt x="76" y="294"/>
                </a:lnTo>
                <a:lnTo>
                  <a:pt x="63" y="302"/>
                </a:lnTo>
                <a:lnTo>
                  <a:pt x="50" y="310"/>
                </a:lnTo>
                <a:lnTo>
                  <a:pt x="36" y="318"/>
                </a:lnTo>
                <a:lnTo>
                  <a:pt x="22" y="327"/>
                </a:lnTo>
                <a:lnTo>
                  <a:pt x="15" y="323"/>
                </a:lnTo>
                <a:lnTo>
                  <a:pt x="11" y="316"/>
                </a:lnTo>
                <a:lnTo>
                  <a:pt x="6" y="311"/>
                </a:lnTo>
                <a:lnTo>
                  <a:pt x="0" y="306"/>
                </a:lnTo>
                <a:lnTo>
                  <a:pt x="14" y="297"/>
                </a:lnTo>
                <a:lnTo>
                  <a:pt x="28" y="289"/>
                </a:lnTo>
                <a:lnTo>
                  <a:pt x="41" y="280"/>
                </a:lnTo>
                <a:lnTo>
                  <a:pt x="56" y="270"/>
                </a:lnTo>
                <a:lnTo>
                  <a:pt x="69" y="262"/>
                </a:lnTo>
                <a:lnTo>
                  <a:pt x="84" y="254"/>
                </a:lnTo>
                <a:lnTo>
                  <a:pt x="97" y="245"/>
                </a:lnTo>
                <a:lnTo>
                  <a:pt x="111" y="237"/>
                </a:lnTo>
                <a:lnTo>
                  <a:pt x="126" y="227"/>
                </a:lnTo>
                <a:lnTo>
                  <a:pt x="139" y="219"/>
                </a:lnTo>
                <a:lnTo>
                  <a:pt x="154" y="210"/>
                </a:lnTo>
                <a:lnTo>
                  <a:pt x="167" y="202"/>
                </a:lnTo>
                <a:lnTo>
                  <a:pt x="181" y="192"/>
                </a:lnTo>
                <a:lnTo>
                  <a:pt x="195" y="183"/>
                </a:lnTo>
                <a:lnTo>
                  <a:pt x="209" y="174"/>
                </a:lnTo>
                <a:lnTo>
                  <a:pt x="223" y="165"/>
                </a:lnTo>
                <a:lnTo>
                  <a:pt x="226" y="160"/>
                </a:lnTo>
                <a:lnTo>
                  <a:pt x="229" y="154"/>
                </a:lnTo>
                <a:lnTo>
                  <a:pt x="231" y="148"/>
                </a:lnTo>
                <a:lnTo>
                  <a:pt x="235" y="142"/>
                </a:lnTo>
                <a:lnTo>
                  <a:pt x="239" y="137"/>
                </a:lnTo>
                <a:lnTo>
                  <a:pt x="244" y="133"/>
                </a:lnTo>
                <a:lnTo>
                  <a:pt x="250" y="131"/>
                </a:lnTo>
                <a:lnTo>
                  <a:pt x="258" y="130"/>
                </a:lnTo>
                <a:lnTo>
                  <a:pt x="260" y="122"/>
                </a:lnTo>
                <a:lnTo>
                  <a:pt x="262" y="112"/>
                </a:lnTo>
                <a:lnTo>
                  <a:pt x="266" y="104"/>
                </a:lnTo>
                <a:lnTo>
                  <a:pt x="275" y="100"/>
                </a:lnTo>
                <a:lnTo>
                  <a:pt x="273" y="93"/>
                </a:lnTo>
                <a:lnTo>
                  <a:pt x="267" y="87"/>
                </a:lnTo>
                <a:lnTo>
                  <a:pt x="261" y="82"/>
                </a:lnTo>
                <a:lnTo>
                  <a:pt x="253" y="77"/>
                </a:lnTo>
                <a:lnTo>
                  <a:pt x="248" y="72"/>
                </a:lnTo>
                <a:lnTo>
                  <a:pt x="245" y="66"/>
                </a:lnTo>
                <a:lnTo>
                  <a:pt x="245" y="59"/>
                </a:lnTo>
                <a:lnTo>
                  <a:pt x="250" y="51"/>
                </a:lnTo>
                <a:lnTo>
                  <a:pt x="260" y="53"/>
                </a:lnTo>
                <a:lnTo>
                  <a:pt x="269" y="53"/>
                </a:lnTo>
                <a:lnTo>
                  <a:pt x="279" y="52"/>
                </a:lnTo>
                <a:lnTo>
                  <a:pt x="289" y="50"/>
                </a:lnTo>
                <a:lnTo>
                  <a:pt x="300" y="47"/>
                </a:lnTo>
                <a:lnTo>
                  <a:pt x="310" y="44"/>
                </a:lnTo>
                <a:lnTo>
                  <a:pt x="319" y="42"/>
                </a:lnTo>
                <a:lnTo>
                  <a:pt x="330" y="40"/>
                </a:lnTo>
                <a:lnTo>
                  <a:pt x="345" y="35"/>
                </a:lnTo>
                <a:lnTo>
                  <a:pt x="360" y="30"/>
                </a:lnTo>
                <a:lnTo>
                  <a:pt x="377" y="26"/>
                </a:lnTo>
                <a:lnTo>
                  <a:pt x="392" y="20"/>
                </a:lnTo>
                <a:lnTo>
                  <a:pt x="409" y="15"/>
                </a:lnTo>
                <a:lnTo>
                  <a:pt x="425" y="10"/>
                </a:lnTo>
                <a:lnTo>
                  <a:pt x="442" y="5"/>
                </a:lnTo>
                <a:lnTo>
                  <a:pt x="457" y="0"/>
                </a:lnTo>
                <a:lnTo>
                  <a:pt x="462" y="2"/>
                </a:lnTo>
                <a:lnTo>
                  <a:pt x="464" y="5"/>
                </a:lnTo>
                <a:lnTo>
                  <a:pt x="463" y="9"/>
                </a:lnTo>
                <a:lnTo>
                  <a:pt x="461" y="13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AutoShape 65"/>
          <xdr:cNvSpPr>
            <a:spLocks/>
          </xdr:cNvSpPr>
        </xdr:nvSpPr>
        <xdr:spPr>
          <a:xfrm>
            <a:off x="152" y="204"/>
            <a:ext cx="25" cy="6"/>
          </a:xfrm>
          <a:custGeom>
            <a:pathLst>
              <a:path h="142" w="600">
                <a:moveTo>
                  <a:pt x="313" y="25"/>
                </a:moveTo>
                <a:lnTo>
                  <a:pt x="320" y="24"/>
                </a:lnTo>
                <a:lnTo>
                  <a:pt x="324" y="19"/>
                </a:lnTo>
                <a:lnTo>
                  <a:pt x="329" y="14"/>
                </a:lnTo>
                <a:lnTo>
                  <a:pt x="336" y="14"/>
                </a:lnTo>
                <a:lnTo>
                  <a:pt x="358" y="16"/>
                </a:lnTo>
                <a:lnTo>
                  <a:pt x="379" y="21"/>
                </a:lnTo>
                <a:lnTo>
                  <a:pt x="399" y="28"/>
                </a:lnTo>
                <a:lnTo>
                  <a:pt x="417" y="36"/>
                </a:lnTo>
                <a:lnTo>
                  <a:pt x="436" y="44"/>
                </a:lnTo>
                <a:lnTo>
                  <a:pt x="454" y="52"/>
                </a:lnTo>
                <a:lnTo>
                  <a:pt x="474" y="60"/>
                </a:lnTo>
                <a:lnTo>
                  <a:pt x="494" y="64"/>
                </a:lnTo>
                <a:lnTo>
                  <a:pt x="506" y="68"/>
                </a:lnTo>
                <a:lnTo>
                  <a:pt x="517" y="69"/>
                </a:lnTo>
                <a:lnTo>
                  <a:pt x="529" y="70"/>
                </a:lnTo>
                <a:lnTo>
                  <a:pt x="542" y="70"/>
                </a:lnTo>
                <a:lnTo>
                  <a:pt x="554" y="70"/>
                </a:lnTo>
                <a:lnTo>
                  <a:pt x="566" y="71"/>
                </a:lnTo>
                <a:lnTo>
                  <a:pt x="578" y="72"/>
                </a:lnTo>
                <a:lnTo>
                  <a:pt x="589" y="75"/>
                </a:lnTo>
                <a:lnTo>
                  <a:pt x="588" y="89"/>
                </a:lnTo>
                <a:lnTo>
                  <a:pt x="589" y="106"/>
                </a:lnTo>
                <a:lnTo>
                  <a:pt x="592" y="121"/>
                </a:lnTo>
                <a:lnTo>
                  <a:pt x="600" y="133"/>
                </a:lnTo>
                <a:lnTo>
                  <a:pt x="600" y="141"/>
                </a:lnTo>
                <a:lnTo>
                  <a:pt x="583" y="142"/>
                </a:lnTo>
                <a:lnTo>
                  <a:pt x="565" y="142"/>
                </a:lnTo>
                <a:lnTo>
                  <a:pt x="549" y="139"/>
                </a:lnTo>
                <a:lnTo>
                  <a:pt x="531" y="136"/>
                </a:lnTo>
                <a:lnTo>
                  <a:pt x="515" y="132"/>
                </a:lnTo>
                <a:lnTo>
                  <a:pt x="499" y="127"/>
                </a:lnTo>
                <a:lnTo>
                  <a:pt x="483" y="122"/>
                </a:lnTo>
                <a:lnTo>
                  <a:pt x="467" y="115"/>
                </a:lnTo>
                <a:lnTo>
                  <a:pt x="452" y="108"/>
                </a:lnTo>
                <a:lnTo>
                  <a:pt x="437" y="101"/>
                </a:lnTo>
                <a:lnTo>
                  <a:pt x="421" y="92"/>
                </a:lnTo>
                <a:lnTo>
                  <a:pt x="407" y="84"/>
                </a:lnTo>
                <a:lnTo>
                  <a:pt x="392" y="77"/>
                </a:lnTo>
                <a:lnTo>
                  <a:pt x="378" y="69"/>
                </a:lnTo>
                <a:lnTo>
                  <a:pt x="364" y="62"/>
                </a:lnTo>
                <a:lnTo>
                  <a:pt x="349" y="55"/>
                </a:lnTo>
                <a:lnTo>
                  <a:pt x="345" y="58"/>
                </a:lnTo>
                <a:lnTo>
                  <a:pt x="344" y="63"/>
                </a:lnTo>
                <a:lnTo>
                  <a:pt x="344" y="68"/>
                </a:lnTo>
                <a:lnTo>
                  <a:pt x="342" y="72"/>
                </a:lnTo>
                <a:lnTo>
                  <a:pt x="333" y="81"/>
                </a:lnTo>
                <a:lnTo>
                  <a:pt x="323" y="84"/>
                </a:lnTo>
                <a:lnTo>
                  <a:pt x="315" y="82"/>
                </a:lnTo>
                <a:lnTo>
                  <a:pt x="308" y="76"/>
                </a:lnTo>
                <a:lnTo>
                  <a:pt x="301" y="69"/>
                </a:lnTo>
                <a:lnTo>
                  <a:pt x="293" y="61"/>
                </a:lnTo>
                <a:lnTo>
                  <a:pt x="284" y="53"/>
                </a:lnTo>
                <a:lnTo>
                  <a:pt x="276" y="49"/>
                </a:lnTo>
                <a:lnTo>
                  <a:pt x="259" y="43"/>
                </a:lnTo>
                <a:lnTo>
                  <a:pt x="242" y="39"/>
                </a:lnTo>
                <a:lnTo>
                  <a:pt x="225" y="36"/>
                </a:lnTo>
                <a:lnTo>
                  <a:pt x="208" y="35"/>
                </a:lnTo>
                <a:lnTo>
                  <a:pt x="192" y="35"/>
                </a:lnTo>
                <a:lnTo>
                  <a:pt x="174" y="36"/>
                </a:lnTo>
                <a:lnTo>
                  <a:pt x="158" y="38"/>
                </a:lnTo>
                <a:lnTo>
                  <a:pt x="140" y="41"/>
                </a:lnTo>
                <a:lnTo>
                  <a:pt x="124" y="43"/>
                </a:lnTo>
                <a:lnTo>
                  <a:pt x="106" y="46"/>
                </a:lnTo>
                <a:lnTo>
                  <a:pt x="89" y="49"/>
                </a:lnTo>
                <a:lnTo>
                  <a:pt x="71" y="52"/>
                </a:lnTo>
                <a:lnTo>
                  <a:pt x="54" y="55"/>
                </a:lnTo>
                <a:lnTo>
                  <a:pt x="36" y="56"/>
                </a:lnTo>
                <a:lnTo>
                  <a:pt x="19" y="56"/>
                </a:lnTo>
                <a:lnTo>
                  <a:pt x="0" y="55"/>
                </a:lnTo>
                <a:lnTo>
                  <a:pt x="3" y="48"/>
                </a:lnTo>
                <a:lnTo>
                  <a:pt x="10" y="46"/>
                </a:lnTo>
                <a:lnTo>
                  <a:pt x="18" y="45"/>
                </a:lnTo>
                <a:lnTo>
                  <a:pt x="25" y="44"/>
                </a:lnTo>
                <a:lnTo>
                  <a:pt x="38" y="43"/>
                </a:lnTo>
                <a:lnTo>
                  <a:pt x="51" y="41"/>
                </a:lnTo>
                <a:lnTo>
                  <a:pt x="63" y="37"/>
                </a:lnTo>
                <a:lnTo>
                  <a:pt x="74" y="32"/>
                </a:lnTo>
                <a:lnTo>
                  <a:pt x="86" y="27"/>
                </a:lnTo>
                <a:lnTo>
                  <a:pt x="98" y="23"/>
                </a:lnTo>
                <a:lnTo>
                  <a:pt x="110" y="21"/>
                </a:lnTo>
                <a:lnTo>
                  <a:pt x="125" y="20"/>
                </a:lnTo>
                <a:lnTo>
                  <a:pt x="134" y="18"/>
                </a:lnTo>
                <a:lnTo>
                  <a:pt x="144" y="15"/>
                </a:lnTo>
                <a:lnTo>
                  <a:pt x="155" y="13"/>
                </a:lnTo>
                <a:lnTo>
                  <a:pt x="165" y="10"/>
                </a:lnTo>
                <a:lnTo>
                  <a:pt x="175" y="8"/>
                </a:lnTo>
                <a:lnTo>
                  <a:pt x="187" y="5"/>
                </a:lnTo>
                <a:lnTo>
                  <a:pt x="197" y="4"/>
                </a:lnTo>
                <a:lnTo>
                  <a:pt x="208" y="2"/>
                </a:lnTo>
                <a:lnTo>
                  <a:pt x="218" y="1"/>
                </a:lnTo>
                <a:lnTo>
                  <a:pt x="230" y="0"/>
                </a:lnTo>
                <a:lnTo>
                  <a:pt x="240" y="0"/>
                </a:lnTo>
                <a:lnTo>
                  <a:pt x="251" y="0"/>
                </a:lnTo>
                <a:lnTo>
                  <a:pt x="263" y="1"/>
                </a:lnTo>
                <a:lnTo>
                  <a:pt x="273" y="3"/>
                </a:lnTo>
                <a:lnTo>
                  <a:pt x="284" y="5"/>
                </a:lnTo>
                <a:lnTo>
                  <a:pt x="295" y="8"/>
                </a:lnTo>
                <a:lnTo>
                  <a:pt x="300" y="12"/>
                </a:lnTo>
                <a:lnTo>
                  <a:pt x="304" y="16"/>
                </a:lnTo>
                <a:lnTo>
                  <a:pt x="308" y="21"/>
                </a:lnTo>
                <a:lnTo>
                  <a:pt x="313" y="25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66"/>
          <xdr:cNvSpPr>
            <a:spLocks/>
          </xdr:cNvSpPr>
        </xdr:nvSpPr>
        <xdr:spPr>
          <a:xfrm>
            <a:off x="177" y="206"/>
            <a:ext cx="7" cy="6"/>
          </a:xfrm>
          <a:custGeom>
            <a:pathLst>
              <a:path h="114" w="168">
                <a:moveTo>
                  <a:pt x="151" y="22"/>
                </a:moveTo>
                <a:lnTo>
                  <a:pt x="159" y="37"/>
                </a:lnTo>
                <a:lnTo>
                  <a:pt x="164" y="55"/>
                </a:lnTo>
                <a:lnTo>
                  <a:pt x="166" y="73"/>
                </a:lnTo>
                <a:lnTo>
                  <a:pt x="168" y="92"/>
                </a:lnTo>
                <a:lnTo>
                  <a:pt x="166" y="97"/>
                </a:lnTo>
                <a:lnTo>
                  <a:pt x="164" y="102"/>
                </a:lnTo>
                <a:lnTo>
                  <a:pt x="162" y="107"/>
                </a:lnTo>
                <a:lnTo>
                  <a:pt x="159" y="112"/>
                </a:lnTo>
                <a:lnTo>
                  <a:pt x="151" y="114"/>
                </a:lnTo>
                <a:lnTo>
                  <a:pt x="143" y="113"/>
                </a:lnTo>
                <a:lnTo>
                  <a:pt x="136" y="111"/>
                </a:lnTo>
                <a:lnTo>
                  <a:pt x="129" y="108"/>
                </a:lnTo>
                <a:lnTo>
                  <a:pt x="129" y="104"/>
                </a:lnTo>
                <a:lnTo>
                  <a:pt x="130" y="100"/>
                </a:lnTo>
                <a:lnTo>
                  <a:pt x="130" y="97"/>
                </a:lnTo>
                <a:lnTo>
                  <a:pt x="133" y="94"/>
                </a:lnTo>
                <a:lnTo>
                  <a:pt x="126" y="85"/>
                </a:lnTo>
                <a:lnTo>
                  <a:pt x="117" y="79"/>
                </a:lnTo>
                <a:lnTo>
                  <a:pt x="107" y="75"/>
                </a:lnTo>
                <a:lnTo>
                  <a:pt x="98" y="71"/>
                </a:lnTo>
                <a:lnTo>
                  <a:pt x="88" y="69"/>
                </a:lnTo>
                <a:lnTo>
                  <a:pt x="77" y="68"/>
                </a:lnTo>
                <a:lnTo>
                  <a:pt x="66" y="68"/>
                </a:lnTo>
                <a:lnTo>
                  <a:pt x="55" y="69"/>
                </a:lnTo>
                <a:lnTo>
                  <a:pt x="51" y="71"/>
                </a:lnTo>
                <a:lnTo>
                  <a:pt x="46" y="73"/>
                </a:lnTo>
                <a:lnTo>
                  <a:pt x="42" y="76"/>
                </a:lnTo>
                <a:lnTo>
                  <a:pt x="38" y="80"/>
                </a:lnTo>
                <a:lnTo>
                  <a:pt x="40" y="84"/>
                </a:lnTo>
                <a:lnTo>
                  <a:pt x="42" y="89"/>
                </a:lnTo>
                <a:lnTo>
                  <a:pt x="42" y="93"/>
                </a:lnTo>
                <a:lnTo>
                  <a:pt x="38" y="95"/>
                </a:lnTo>
                <a:lnTo>
                  <a:pt x="33" y="96"/>
                </a:lnTo>
                <a:lnTo>
                  <a:pt x="28" y="96"/>
                </a:lnTo>
                <a:lnTo>
                  <a:pt x="23" y="96"/>
                </a:lnTo>
                <a:lnTo>
                  <a:pt x="18" y="95"/>
                </a:lnTo>
                <a:lnTo>
                  <a:pt x="14" y="93"/>
                </a:lnTo>
                <a:lnTo>
                  <a:pt x="11" y="91"/>
                </a:lnTo>
                <a:lnTo>
                  <a:pt x="8" y="86"/>
                </a:lnTo>
                <a:lnTo>
                  <a:pt x="7" y="81"/>
                </a:lnTo>
                <a:lnTo>
                  <a:pt x="1" y="67"/>
                </a:lnTo>
                <a:lnTo>
                  <a:pt x="0" y="52"/>
                </a:lnTo>
                <a:lnTo>
                  <a:pt x="0" y="34"/>
                </a:lnTo>
                <a:lnTo>
                  <a:pt x="0" y="16"/>
                </a:lnTo>
                <a:lnTo>
                  <a:pt x="4" y="13"/>
                </a:lnTo>
                <a:lnTo>
                  <a:pt x="9" y="12"/>
                </a:lnTo>
                <a:lnTo>
                  <a:pt x="13" y="12"/>
                </a:lnTo>
                <a:lnTo>
                  <a:pt x="17" y="12"/>
                </a:lnTo>
                <a:lnTo>
                  <a:pt x="21" y="12"/>
                </a:lnTo>
                <a:lnTo>
                  <a:pt x="25" y="12"/>
                </a:lnTo>
                <a:lnTo>
                  <a:pt x="29" y="12"/>
                </a:lnTo>
                <a:lnTo>
                  <a:pt x="34" y="10"/>
                </a:lnTo>
                <a:lnTo>
                  <a:pt x="50" y="6"/>
                </a:lnTo>
                <a:lnTo>
                  <a:pt x="65" y="2"/>
                </a:lnTo>
                <a:lnTo>
                  <a:pt x="82" y="0"/>
                </a:lnTo>
                <a:lnTo>
                  <a:pt x="97" y="0"/>
                </a:lnTo>
                <a:lnTo>
                  <a:pt x="111" y="2"/>
                </a:lnTo>
                <a:lnTo>
                  <a:pt x="126" y="6"/>
                </a:lnTo>
                <a:lnTo>
                  <a:pt x="138" y="13"/>
                </a:lnTo>
                <a:lnTo>
                  <a:pt x="151" y="22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AutoShape 67"/>
          <xdr:cNvSpPr>
            <a:spLocks/>
          </xdr:cNvSpPr>
        </xdr:nvSpPr>
        <xdr:spPr>
          <a:xfrm>
            <a:off x="185" y="206"/>
            <a:ext cx="9" cy="10"/>
          </a:xfrm>
          <a:custGeom>
            <a:pathLst>
              <a:path h="195" w="219">
                <a:moveTo>
                  <a:pt x="171" y="119"/>
                </a:moveTo>
                <a:lnTo>
                  <a:pt x="176" y="116"/>
                </a:lnTo>
                <a:lnTo>
                  <a:pt x="176" y="111"/>
                </a:lnTo>
                <a:lnTo>
                  <a:pt x="175" y="106"/>
                </a:lnTo>
                <a:lnTo>
                  <a:pt x="181" y="103"/>
                </a:lnTo>
                <a:lnTo>
                  <a:pt x="187" y="103"/>
                </a:lnTo>
                <a:lnTo>
                  <a:pt x="193" y="105"/>
                </a:lnTo>
                <a:lnTo>
                  <a:pt x="197" y="108"/>
                </a:lnTo>
                <a:lnTo>
                  <a:pt x="202" y="113"/>
                </a:lnTo>
                <a:lnTo>
                  <a:pt x="205" y="118"/>
                </a:lnTo>
                <a:lnTo>
                  <a:pt x="209" y="123"/>
                </a:lnTo>
                <a:lnTo>
                  <a:pt x="212" y="129"/>
                </a:lnTo>
                <a:lnTo>
                  <a:pt x="217" y="134"/>
                </a:lnTo>
                <a:lnTo>
                  <a:pt x="218" y="140"/>
                </a:lnTo>
                <a:lnTo>
                  <a:pt x="219" y="146"/>
                </a:lnTo>
                <a:lnTo>
                  <a:pt x="217" y="153"/>
                </a:lnTo>
                <a:lnTo>
                  <a:pt x="213" y="159"/>
                </a:lnTo>
                <a:lnTo>
                  <a:pt x="207" y="166"/>
                </a:lnTo>
                <a:lnTo>
                  <a:pt x="201" y="173"/>
                </a:lnTo>
                <a:lnTo>
                  <a:pt x="194" y="179"/>
                </a:lnTo>
                <a:lnTo>
                  <a:pt x="187" y="183"/>
                </a:lnTo>
                <a:lnTo>
                  <a:pt x="177" y="188"/>
                </a:lnTo>
                <a:lnTo>
                  <a:pt x="169" y="191"/>
                </a:lnTo>
                <a:lnTo>
                  <a:pt x="160" y="193"/>
                </a:lnTo>
                <a:lnTo>
                  <a:pt x="150" y="195"/>
                </a:lnTo>
                <a:lnTo>
                  <a:pt x="138" y="195"/>
                </a:lnTo>
                <a:lnTo>
                  <a:pt x="127" y="194"/>
                </a:lnTo>
                <a:lnTo>
                  <a:pt x="118" y="192"/>
                </a:lnTo>
                <a:lnTo>
                  <a:pt x="107" y="189"/>
                </a:lnTo>
                <a:lnTo>
                  <a:pt x="99" y="185"/>
                </a:lnTo>
                <a:lnTo>
                  <a:pt x="90" y="180"/>
                </a:lnTo>
                <a:lnTo>
                  <a:pt x="83" y="174"/>
                </a:lnTo>
                <a:lnTo>
                  <a:pt x="75" y="166"/>
                </a:lnTo>
                <a:lnTo>
                  <a:pt x="69" y="156"/>
                </a:lnTo>
                <a:lnTo>
                  <a:pt x="64" y="146"/>
                </a:lnTo>
                <a:lnTo>
                  <a:pt x="57" y="136"/>
                </a:lnTo>
                <a:lnTo>
                  <a:pt x="49" y="127"/>
                </a:lnTo>
                <a:lnTo>
                  <a:pt x="40" y="118"/>
                </a:lnTo>
                <a:lnTo>
                  <a:pt x="30" y="111"/>
                </a:lnTo>
                <a:lnTo>
                  <a:pt x="19" y="106"/>
                </a:lnTo>
                <a:lnTo>
                  <a:pt x="7" y="103"/>
                </a:lnTo>
                <a:lnTo>
                  <a:pt x="3" y="91"/>
                </a:lnTo>
                <a:lnTo>
                  <a:pt x="5" y="77"/>
                </a:lnTo>
                <a:lnTo>
                  <a:pt x="8" y="63"/>
                </a:lnTo>
                <a:lnTo>
                  <a:pt x="7" y="48"/>
                </a:lnTo>
                <a:lnTo>
                  <a:pt x="4" y="35"/>
                </a:lnTo>
                <a:lnTo>
                  <a:pt x="1" y="24"/>
                </a:lnTo>
                <a:lnTo>
                  <a:pt x="0" y="14"/>
                </a:lnTo>
                <a:lnTo>
                  <a:pt x="0" y="3"/>
                </a:lnTo>
                <a:lnTo>
                  <a:pt x="11" y="0"/>
                </a:lnTo>
                <a:lnTo>
                  <a:pt x="20" y="1"/>
                </a:lnTo>
                <a:lnTo>
                  <a:pt x="29" y="3"/>
                </a:lnTo>
                <a:lnTo>
                  <a:pt x="38" y="7"/>
                </a:lnTo>
                <a:lnTo>
                  <a:pt x="46" y="13"/>
                </a:lnTo>
                <a:lnTo>
                  <a:pt x="54" y="19"/>
                </a:lnTo>
                <a:lnTo>
                  <a:pt x="61" y="26"/>
                </a:lnTo>
                <a:lnTo>
                  <a:pt x="68" y="32"/>
                </a:lnTo>
                <a:lnTo>
                  <a:pt x="79" y="47"/>
                </a:lnTo>
                <a:lnTo>
                  <a:pt x="89" y="61"/>
                </a:lnTo>
                <a:lnTo>
                  <a:pt x="99" y="74"/>
                </a:lnTo>
                <a:lnTo>
                  <a:pt x="111" y="88"/>
                </a:lnTo>
                <a:lnTo>
                  <a:pt x="123" y="99"/>
                </a:lnTo>
                <a:lnTo>
                  <a:pt x="136" y="108"/>
                </a:lnTo>
                <a:lnTo>
                  <a:pt x="153" y="115"/>
                </a:lnTo>
                <a:lnTo>
                  <a:pt x="171" y="119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AutoShape 68"/>
          <xdr:cNvSpPr>
            <a:spLocks/>
          </xdr:cNvSpPr>
        </xdr:nvSpPr>
        <xdr:spPr>
          <a:xfrm>
            <a:off x="152" y="211"/>
            <a:ext cx="12" cy="11"/>
          </a:xfrm>
          <a:custGeom>
            <a:pathLst>
              <a:path h="226" w="297">
                <a:moveTo>
                  <a:pt x="240" y="21"/>
                </a:moveTo>
                <a:lnTo>
                  <a:pt x="239" y="24"/>
                </a:lnTo>
                <a:lnTo>
                  <a:pt x="238" y="25"/>
                </a:lnTo>
                <a:lnTo>
                  <a:pt x="237" y="27"/>
                </a:lnTo>
                <a:lnTo>
                  <a:pt x="237" y="29"/>
                </a:lnTo>
                <a:lnTo>
                  <a:pt x="237" y="33"/>
                </a:lnTo>
                <a:lnTo>
                  <a:pt x="239" y="39"/>
                </a:lnTo>
                <a:lnTo>
                  <a:pt x="240" y="44"/>
                </a:lnTo>
                <a:lnTo>
                  <a:pt x="236" y="49"/>
                </a:lnTo>
                <a:lnTo>
                  <a:pt x="233" y="52"/>
                </a:lnTo>
                <a:lnTo>
                  <a:pt x="228" y="54"/>
                </a:lnTo>
                <a:lnTo>
                  <a:pt x="223" y="53"/>
                </a:lnTo>
                <a:lnTo>
                  <a:pt x="219" y="50"/>
                </a:lnTo>
                <a:lnTo>
                  <a:pt x="215" y="43"/>
                </a:lnTo>
                <a:lnTo>
                  <a:pt x="207" y="40"/>
                </a:lnTo>
                <a:lnTo>
                  <a:pt x="198" y="39"/>
                </a:lnTo>
                <a:lnTo>
                  <a:pt x="191" y="36"/>
                </a:lnTo>
                <a:lnTo>
                  <a:pt x="187" y="37"/>
                </a:lnTo>
                <a:lnTo>
                  <a:pt x="183" y="40"/>
                </a:lnTo>
                <a:lnTo>
                  <a:pt x="182" y="44"/>
                </a:lnTo>
                <a:lnTo>
                  <a:pt x="182" y="49"/>
                </a:lnTo>
                <a:lnTo>
                  <a:pt x="189" y="57"/>
                </a:lnTo>
                <a:lnTo>
                  <a:pt x="197" y="66"/>
                </a:lnTo>
                <a:lnTo>
                  <a:pt x="205" y="73"/>
                </a:lnTo>
                <a:lnTo>
                  <a:pt x="215" y="79"/>
                </a:lnTo>
                <a:lnTo>
                  <a:pt x="226" y="83"/>
                </a:lnTo>
                <a:lnTo>
                  <a:pt x="237" y="86"/>
                </a:lnTo>
                <a:lnTo>
                  <a:pt x="248" y="86"/>
                </a:lnTo>
                <a:lnTo>
                  <a:pt x="260" y="85"/>
                </a:lnTo>
                <a:lnTo>
                  <a:pt x="263" y="83"/>
                </a:lnTo>
                <a:lnTo>
                  <a:pt x="266" y="81"/>
                </a:lnTo>
                <a:lnTo>
                  <a:pt x="269" y="81"/>
                </a:lnTo>
                <a:lnTo>
                  <a:pt x="272" y="84"/>
                </a:lnTo>
                <a:lnTo>
                  <a:pt x="277" y="100"/>
                </a:lnTo>
                <a:lnTo>
                  <a:pt x="284" y="115"/>
                </a:lnTo>
                <a:lnTo>
                  <a:pt x="293" y="130"/>
                </a:lnTo>
                <a:lnTo>
                  <a:pt x="297" y="146"/>
                </a:lnTo>
                <a:lnTo>
                  <a:pt x="282" y="153"/>
                </a:lnTo>
                <a:lnTo>
                  <a:pt x="266" y="159"/>
                </a:lnTo>
                <a:lnTo>
                  <a:pt x="249" y="165"/>
                </a:lnTo>
                <a:lnTo>
                  <a:pt x="233" y="172"/>
                </a:lnTo>
                <a:lnTo>
                  <a:pt x="216" y="178"/>
                </a:lnTo>
                <a:lnTo>
                  <a:pt x="200" y="185"/>
                </a:lnTo>
                <a:lnTo>
                  <a:pt x="183" y="192"/>
                </a:lnTo>
                <a:lnTo>
                  <a:pt x="169" y="201"/>
                </a:lnTo>
                <a:lnTo>
                  <a:pt x="163" y="203"/>
                </a:lnTo>
                <a:lnTo>
                  <a:pt x="158" y="207"/>
                </a:lnTo>
                <a:lnTo>
                  <a:pt x="154" y="211"/>
                </a:lnTo>
                <a:lnTo>
                  <a:pt x="150" y="216"/>
                </a:lnTo>
                <a:lnTo>
                  <a:pt x="144" y="221"/>
                </a:lnTo>
                <a:lnTo>
                  <a:pt x="139" y="224"/>
                </a:lnTo>
                <a:lnTo>
                  <a:pt x="133" y="226"/>
                </a:lnTo>
                <a:lnTo>
                  <a:pt x="126" y="225"/>
                </a:lnTo>
                <a:lnTo>
                  <a:pt x="119" y="221"/>
                </a:lnTo>
                <a:lnTo>
                  <a:pt x="112" y="215"/>
                </a:lnTo>
                <a:lnTo>
                  <a:pt x="106" y="208"/>
                </a:lnTo>
                <a:lnTo>
                  <a:pt x="100" y="201"/>
                </a:lnTo>
                <a:lnTo>
                  <a:pt x="95" y="194"/>
                </a:lnTo>
                <a:lnTo>
                  <a:pt x="91" y="185"/>
                </a:lnTo>
                <a:lnTo>
                  <a:pt x="87" y="177"/>
                </a:lnTo>
                <a:lnTo>
                  <a:pt x="83" y="169"/>
                </a:lnTo>
                <a:lnTo>
                  <a:pt x="85" y="164"/>
                </a:lnTo>
                <a:lnTo>
                  <a:pt x="85" y="158"/>
                </a:lnTo>
                <a:lnTo>
                  <a:pt x="85" y="152"/>
                </a:lnTo>
                <a:lnTo>
                  <a:pt x="83" y="146"/>
                </a:lnTo>
                <a:lnTo>
                  <a:pt x="88" y="142"/>
                </a:lnTo>
                <a:lnTo>
                  <a:pt x="92" y="135"/>
                </a:lnTo>
                <a:lnTo>
                  <a:pt x="94" y="128"/>
                </a:lnTo>
                <a:lnTo>
                  <a:pt x="89" y="121"/>
                </a:lnTo>
                <a:lnTo>
                  <a:pt x="86" y="118"/>
                </a:lnTo>
                <a:lnTo>
                  <a:pt x="83" y="116"/>
                </a:lnTo>
                <a:lnTo>
                  <a:pt x="79" y="114"/>
                </a:lnTo>
                <a:lnTo>
                  <a:pt x="74" y="113"/>
                </a:lnTo>
                <a:lnTo>
                  <a:pt x="70" y="111"/>
                </a:lnTo>
                <a:lnTo>
                  <a:pt x="66" y="110"/>
                </a:lnTo>
                <a:lnTo>
                  <a:pt x="61" y="109"/>
                </a:lnTo>
                <a:lnTo>
                  <a:pt x="57" y="108"/>
                </a:lnTo>
                <a:lnTo>
                  <a:pt x="49" y="112"/>
                </a:lnTo>
                <a:lnTo>
                  <a:pt x="40" y="115"/>
                </a:lnTo>
                <a:lnTo>
                  <a:pt x="33" y="119"/>
                </a:lnTo>
                <a:lnTo>
                  <a:pt x="31" y="128"/>
                </a:lnTo>
                <a:lnTo>
                  <a:pt x="31" y="137"/>
                </a:lnTo>
                <a:lnTo>
                  <a:pt x="32" y="145"/>
                </a:lnTo>
                <a:lnTo>
                  <a:pt x="35" y="153"/>
                </a:lnTo>
                <a:lnTo>
                  <a:pt x="41" y="157"/>
                </a:lnTo>
                <a:lnTo>
                  <a:pt x="38" y="162"/>
                </a:lnTo>
                <a:lnTo>
                  <a:pt x="32" y="164"/>
                </a:lnTo>
                <a:lnTo>
                  <a:pt x="25" y="164"/>
                </a:lnTo>
                <a:lnTo>
                  <a:pt x="18" y="163"/>
                </a:lnTo>
                <a:lnTo>
                  <a:pt x="9" y="156"/>
                </a:lnTo>
                <a:lnTo>
                  <a:pt x="4" y="145"/>
                </a:lnTo>
                <a:lnTo>
                  <a:pt x="2" y="134"/>
                </a:lnTo>
                <a:lnTo>
                  <a:pt x="0" y="123"/>
                </a:lnTo>
                <a:lnTo>
                  <a:pt x="2" y="115"/>
                </a:lnTo>
                <a:lnTo>
                  <a:pt x="4" y="108"/>
                </a:lnTo>
                <a:lnTo>
                  <a:pt x="8" y="99"/>
                </a:lnTo>
                <a:lnTo>
                  <a:pt x="12" y="91"/>
                </a:lnTo>
                <a:lnTo>
                  <a:pt x="16" y="84"/>
                </a:lnTo>
                <a:lnTo>
                  <a:pt x="22" y="78"/>
                </a:lnTo>
                <a:lnTo>
                  <a:pt x="28" y="73"/>
                </a:lnTo>
                <a:lnTo>
                  <a:pt x="36" y="69"/>
                </a:lnTo>
                <a:lnTo>
                  <a:pt x="45" y="64"/>
                </a:lnTo>
                <a:lnTo>
                  <a:pt x="54" y="61"/>
                </a:lnTo>
                <a:lnTo>
                  <a:pt x="64" y="59"/>
                </a:lnTo>
                <a:lnTo>
                  <a:pt x="74" y="58"/>
                </a:lnTo>
                <a:lnTo>
                  <a:pt x="84" y="58"/>
                </a:lnTo>
                <a:lnTo>
                  <a:pt x="94" y="60"/>
                </a:lnTo>
                <a:lnTo>
                  <a:pt x="103" y="63"/>
                </a:lnTo>
                <a:lnTo>
                  <a:pt x="111" y="70"/>
                </a:lnTo>
                <a:lnTo>
                  <a:pt x="114" y="67"/>
                </a:lnTo>
                <a:lnTo>
                  <a:pt x="114" y="63"/>
                </a:lnTo>
                <a:lnTo>
                  <a:pt x="111" y="60"/>
                </a:lnTo>
                <a:lnTo>
                  <a:pt x="111" y="56"/>
                </a:lnTo>
                <a:lnTo>
                  <a:pt x="115" y="47"/>
                </a:lnTo>
                <a:lnTo>
                  <a:pt x="119" y="39"/>
                </a:lnTo>
                <a:lnTo>
                  <a:pt x="124" y="30"/>
                </a:lnTo>
                <a:lnTo>
                  <a:pt x="130" y="23"/>
                </a:lnTo>
                <a:lnTo>
                  <a:pt x="137" y="15"/>
                </a:lnTo>
                <a:lnTo>
                  <a:pt x="145" y="9"/>
                </a:lnTo>
                <a:lnTo>
                  <a:pt x="155" y="4"/>
                </a:lnTo>
                <a:lnTo>
                  <a:pt x="165" y="1"/>
                </a:lnTo>
                <a:lnTo>
                  <a:pt x="175" y="1"/>
                </a:lnTo>
                <a:lnTo>
                  <a:pt x="186" y="0"/>
                </a:lnTo>
                <a:lnTo>
                  <a:pt x="196" y="1"/>
                </a:lnTo>
                <a:lnTo>
                  <a:pt x="206" y="2"/>
                </a:lnTo>
                <a:lnTo>
                  <a:pt x="215" y="4"/>
                </a:lnTo>
                <a:lnTo>
                  <a:pt x="225" y="8"/>
                </a:lnTo>
                <a:lnTo>
                  <a:pt x="233" y="13"/>
                </a:lnTo>
                <a:lnTo>
                  <a:pt x="240" y="21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AutoShape 69"/>
          <xdr:cNvSpPr>
            <a:spLocks/>
          </xdr:cNvSpPr>
        </xdr:nvSpPr>
        <xdr:spPr>
          <a:xfrm>
            <a:off x="173" y="215"/>
            <a:ext cx="16" cy="12"/>
          </a:xfrm>
          <a:custGeom>
            <a:pathLst>
              <a:path h="252" w="395">
                <a:moveTo>
                  <a:pt x="395" y="12"/>
                </a:moveTo>
                <a:lnTo>
                  <a:pt x="390" y="17"/>
                </a:lnTo>
                <a:lnTo>
                  <a:pt x="384" y="22"/>
                </a:lnTo>
                <a:lnTo>
                  <a:pt x="378" y="25"/>
                </a:lnTo>
                <a:lnTo>
                  <a:pt x="371" y="29"/>
                </a:lnTo>
                <a:lnTo>
                  <a:pt x="357" y="39"/>
                </a:lnTo>
                <a:lnTo>
                  <a:pt x="342" y="49"/>
                </a:lnTo>
                <a:lnTo>
                  <a:pt x="327" y="59"/>
                </a:lnTo>
                <a:lnTo>
                  <a:pt x="312" y="69"/>
                </a:lnTo>
                <a:lnTo>
                  <a:pt x="297" y="79"/>
                </a:lnTo>
                <a:lnTo>
                  <a:pt x="282" y="89"/>
                </a:lnTo>
                <a:lnTo>
                  <a:pt x="266" y="99"/>
                </a:lnTo>
                <a:lnTo>
                  <a:pt x="250" y="109"/>
                </a:lnTo>
                <a:lnTo>
                  <a:pt x="234" y="119"/>
                </a:lnTo>
                <a:lnTo>
                  <a:pt x="219" y="129"/>
                </a:lnTo>
                <a:lnTo>
                  <a:pt x="203" y="139"/>
                </a:lnTo>
                <a:lnTo>
                  <a:pt x="188" y="149"/>
                </a:lnTo>
                <a:lnTo>
                  <a:pt x="172" y="161"/>
                </a:lnTo>
                <a:lnTo>
                  <a:pt x="157" y="171"/>
                </a:lnTo>
                <a:lnTo>
                  <a:pt x="143" y="181"/>
                </a:lnTo>
                <a:lnTo>
                  <a:pt x="128" y="192"/>
                </a:lnTo>
                <a:lnTo>
                  <a:pt x="115" y="199"/>
                </a:lnTo>
                <a:lnTo>
                  <a:pt x="103" y="206"/>
                </a:lnTo>
                <a:lnTo>
                  <a:pt x="89" y="214"/>
                </a:lnTo>
                <a:lnTo>
                  <a:pt x="77" y="222"/>
                </a:lnTo>
                <a:lnTo>
                  <a:pt x="64" y="229"/>
                </a:lnTo>
                <a:lnTo>
                  <a:pt x="51" y="238"/>
                </a:lnTo>
                <a:lnTo>
                  <a:pt x="39" y="245"/>
                </a:lnTo>
                <a:lnTo>
                  <a:pt x="25" y="252"/>
                </a:lnTo>
                <a:lnTo>
                  <a:pt x="16" y="252"/>
                </a:lnTo>
                <a:lnTo>
                  <a:pt x="10" y="247"/>
                </a:lnTo>
                <a:lnTo>
                  <a:pt x="5" y="240"/>
                </a:lnTo>
                <a:lnTo>
                  <a:pt x="0" y="233"/>
                </a:lnTo>
                <a:lnTo>
                  <a:pt x="5" y="226"/>
                </a:lnTo>
                <a:lnTo>
                  <a:pt x="12" y="223"/>
                </a:lnTo>
                <a:lnTo>
                  <a:pt x="19" y="220"/>
                </a:lnTo>
                <a:lnTo>
                  <a:pt x="26" y="216"/>
                </a:lnTo>
                <a:lnTo>
                  <a:pt x="45" y="204"/>
                </a:lnTo>
                <a:lnTo>
                  <a:pt x="64" y="191"/>
                </a:lnTo>
                <a:lnTo>
                  <a:pt x="84" y="178"/>
                </a:lnTo>
                <a:lnTo>
                  <a:pt x="104" y="166"/>
                </a:lnTo>
                <a:lnTo>
                  <a:pt x="123" y="154"/>
                </a:lnTo>
                <a:lnTo>
                  <a:pt x="143" y="141"/>
                </a:lnTo>
                <a:lnTo>
                  <a:pt x="162" y="129"/>
                </a:lnTo>
                <a:lnTo>
                  <a:pt x="182" y="116"/>
                </a:lnTo>
                <a:lnTo>
                  <a:pt x="201" y="103"/>
                </a:lnTo>
                <a:lnTo>
                  <a:pt x="221" y="91"/>
                </a:lnTo>
                <a:lnTo>
                  <a:pt x="240" y="79"/>
                </a:lnTo>
                <a:lnTo>
                  <a:pt x="259" y="67"/>
                </a:lnTo>
                <a:lnTo>
                  <a:pt x="278" y="54"/>
                </a:lnTo>
                <a:lnTo>
                  <a:pt x="297" y="41"/>
                </a:lnTo>
                <a:lnTo>
                  <a:pt x="316" y="29"/>
                </a:lnTo>
                <a:lnTo>
                  <a:pt x="334" y="16"/>
                </a:lnTo>
                <a:lnTo>
                  <a:pt x="339" y="14"/>
                </a:lnTo>
                <a:lnTo>
                  <a:pt x="344" y="11"/>
                </a:lnTo>
                <a:lnTo>
                  <a:pt x="349" y="7"/>
                </a:lnTo>
                <a:lnTo>
                  <a:pt x="355" y="3"/>
                </a:lnTo>
                <a:lnTo>
                  <a:pt x="360" y="1"/>
                </a:lnTo>
                <a:lnTo>
                  <a:pt x="365" y="0"/>
                </a:lnTo>
                <a:lnTo>
                  <a:pt x="370" y="1"/>
                </a:lnTo>
                <a:lnTo>
                  <a:pt x="376" y="5"/>
                </a:lnTo>
                <a:lnTo>
                  <a:pt x="395" y="12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AutoShape 70"/>
          <xdr:cNvSpPr>
            <a:spLocks/>
          </xdr:cNvSpPr>
        </xdr:nvSpPr>
        <xdr:spPr>
          <a:xfrm>
            <a:off x="174" y="217"/>
            <a:ext cx="39" cy="31"/>
          </a:xfrm>
          <a:custGeom>
            <a:pathLst>
              <a:path h="654" w="921">
                <a:moveTo>
                  <a:pt x="448" y="29"/>
                </a:moveTo>
                <a:lnTo>
                  <a:pt x="458" y="37"/>
                </a:lnTo>
                <a:lnTo>
                  <a:pt x="470" y="43"/>
                </a:lnTo>
                <a:lnTo>
                  <a:pt x="481" y="49"/>
                </a:lnTo>
                <a:lnTo>
                  <a:pt x="493" y="55"/>
                </a:lnTo>
                <a:lnTo>
                  <a:pt x="504" y="62"/>
                </a:lnTo>
                <a:lnTo>
                  <a:pt x="514" y="70"/>
                </a:lnTo>
                <a:lnTo>
                  <a:pt x="522" y="81"/>
                </a:lnTo>
                <a:lnTo>
                  <a:pt x="527" y="93"/>
                </a:lnTo>
                <a:lnTo>
                  <a:pt x="539" y="96"/>
                </a:lnTo>
                <a:lnTo>
                  <a:pt x="550" y="98"/>
                </a:lnTo>
                <a:lnTo>
                  <a:pt x="561" y="99"/>
                </a:lnTo>
                <a:lnTo>
                  <a:pt x="575" y="100"/>
                </a:lnTo>
                <a:lnTo>
                  <a:pt x="587" y="101"/>
                </a:lnTo>
                <a:lnTo>
                  <a:pt x="599" y="101"/>
                </a:lnTo>
                <a:lnTo>
                  <a:pt x="612" y="102"/>
                </a:lnTo>
                <a:lnTo>
                  <a:pt x="624" y="104"/>
                </a:lnTo>
                <a:lnTo>
                  <a:pt x="634" y="107"/>
                </a:lnTo>
                <a:lnTo>
                  <a:pt x="644" y="110"/>
                </a:lnTo>
                <a:lnTo>
                  <a:pt x="654" y="112"/>
                </a:lnTo>
                <a:lnTo>
                  <a:pt x="663" y="115"/>
                </a:lnTo>
                <a:lnTo>
                  <a:pt x="671" y="118"/>
                </a:lnTo>
                <a:lnTo>
                  <a:pt x="680" y="124"/>
                </a:lnTo>
                <a:lnTo>
                  <a:pt x="688" y="129"/>
                </a:lnTo>
                <a:lnTo>
                  <a:pt x="695" y="137"/>
                </a:lnTo>
                <a:lnTo>
                  <a:pt x="694" y="142"/>
                </a:lnTo>
                <a:lnTo>
                  <a:pt x="693" y="145"/>
                </a:lnTo>
                <a:lnTo>
                  <a:pt x="690" y="148"/>
                </a:lnTo>
                <a:lnTo>
                  <a:pt x="687" y="151"/>
                </a:lnTo>
                <a:lnTo>
                  <a:pt x="693" y="157"/>
                </a:lnTo>
                <a:lnTo>
                  <a:pt x="699" y="161"/>
                </a:lnTo>
                <a:lnTo>
                  <a:pt x="707" y="165"/>
                </a:lnTo>
                <a:lnTo>
                  <a:pt x="716" y="167"/>
                </a:lnTo>
                <a:lnTo>
                  <a:pt x="724" y="168"/>
                </a:lnTo>
                <a:lnTo>
                  <a:pt x="733" y="169"/>
                </a:lnTo>
                <a:lnTo>
                  <a:pt x="741" y="171"/>
                </a:lnTo>
                <a:lnTo>
                  <a:pt x="750" y="173"/>
                </a:lnTo>
                <a:lnTo>
                  <a:pt x="773" y="178"/>
                </a:lnTo>
                <a:lnTo>
                  <a:pt x="795" y="187"/>
                </a:lnTo>
                <a:lnTo>
                  <a:pt x="815" y="198"/>
                </a:lnTo>
                <a:lnTo>
                  <a:pt x="834" y="212"/>
                </a:lnTo>
                <a:lnTo>
                  <a:pt x="851" y="226"/>
                </a:lnTo>
                <a:lnTo>
                  <a:pt x="870" y="239"/>
                </a:lnTo>
                <a:lnTo>
                  <a:pt x="889" y="251"/>
                </a:lnTo>
                <a:lnTo>
                  <a:pt x="910" y="260"/>
                </a:lnTo>
                <a:lnTo>
                  <a:pt x="914" y="264"/>
                </a:lnTo>
                <a:lnTo>
                  <a:pt x="916" y="269"/>
                </a:lnTo>
                <a:lnTo>
                  <a:pt x="918" y="273"/>
                </a:lnTo>
                <a:lnTo>
                  <a:pt x="921" y="278"/>
                </a:lnTo>
                <a:lnTo>
                  <a:pt x="918" y="285"/>
                </a:lnTo>
                <a:lnTo>
                  <a:pt x="914" y="291"/>
                </a:lnTo>
                <a:lnTo>
                  <a:pt x="908" y="296"/>
                </a:lnTo>
                <a:lnTo>
                  <a:pt x="901" y="300"/>
                </a:lnTo>
                <a:lnTo>
                  <a:pt x="896" y="300"/>
                </a:lnTo>
                <a:lnTo>
                  <a:pt x="893" y="303"/>
                </a:lnTo>
                <a:lnTo>
                  <a:pt x="889" y="308"/>
                </a:lnTo>
                <a:lnTo>
                  <a:pt x="886" y="312"/>
                </a:lnTo>
                <a:lnTo>
                  <a:pt x="879" y="314"/>
                </a:lnTo>
                <a:lnTo>
                  <a:pt x="874" y="317"/>
                </a:lnTo>
                <a:lnTo>
                  <a:pt x="870" y="321"/>
                </a:lnTo>
                <a:lnTo>
                  <a:pt x="867" y="326"/>
                </a:lnTo>
                <a:lnTo>
                  <a:pt x="864" y="331"/>
                </a:lnTo>
                <a:lnTo>
                  <a:pt x="861" y="337"/>
                </a:lnTo>
                <a:lnTo>
                  <a:pt x="858" y="341"/>
                </a:lnTo>
                <a:lnTo>
                  <a:pt x="852" y="344"/>
                </a:lnTo>
                <a:lnTo>
                  <a:pt x="844" y="344"/>
                </a:lnTo>
                <a:lnTo>
                  <a:pt x="837" y="343"/>
                </a:lnTo>
                <a:lnTo>
                  <a:pt x="831" y="341"/>
                </a:lnTo>
                <a:lnTo>
                  <a:pt x="825" y="338"/>
                </a:lnTo>
                <a:lnTo>
                  <a:pt x="820" y="333"/>
                </a:lnTo>
                <a:lnTo>
                  <a:pt x="813" y="330"/>
                </a:lnTo>
                <a:lnTo>
                  <a:pt x="808" y="327"/>
                </a:lnTo>
                <a:lnTo>
                  <a:pt x="802" y="325"/>
                </a:lnTo>
                <a:lnTo>
                  <a:pt x="796" y="323"/>
                </a:lnTo>
                <a:lnTo>
                  <a:pt x="791" y="322"/>
                </a:lnTo>
                <a:lnTo>
                  <a:pt x="786" y="320"/>
                </a:lnTo>
                <a:lnTo>
                  <a:pt x="780" y="319"/>
                </a:lnTo>
                <a:lnTo>
                  <a:pt x="774" y="319"/>
                </a:lnTo>
                <a:lnTo>
                  <a:pt x="769" y="319"/>
                </a:lnTo>
                <a:lnTo>
                  <a:pt x="764" y="320"/>
                </a:lnTo>
                <a:lnTo>
                  <a:pt x="759" y="321"/>
                </a:lnTo>
                <a:lnTo>
                  <a:pt x="763" y="324"/>
                </a:lnTo>
                <a:lnTo>
                  <a:pt x="766" y="326"/>
                </a:lnTo>
                <a:lnTo>
                  <a:pt x="770" y="327"/>
                </a:lnTo>
                <a:lnTo>
                  <a:pt x="775" y="328"/>
                </a:lnTo>
                <a:lnTo>
                  <a:pt x="779" y="329"/>
                </a:lnTo>
                <a:lnTo>
                  <a:pt x="785" y="329"/>
                </a:lnTo>
                <a:lnTo>
                  <a:pt x="790" y="330"/>
                </a:lnTo>
                <a:lnTo>
                  <a:pt x="795" y="331"/>
                </a:lnTo>
                <a:lnTo>
                  <a:pt x="801" y="333"/>
                </a:lnTo>
                <a:lnTo>
                  <a:pt x="807" y="335"/>
                </a:lnTo>
                <a:lnTo>
                  <a:pt x="812" y="339"/>
                </a:lnTo>
                <a:lnTo>
                  <a:pt x="818" y="341"/>
                </a:lnTo>
                <a:lnTo>
                  <a:pt x="824" y="344"/>
                </a:lnTo>
                <a:lnTo>
                  <a:pt x="828" y="348"/>
                </a:lnTo>
                <a:lnTo>
                  <a:pt x="832" y="353"/>
                </a:lnTo>
                <a:lnTo>
                  <a:pt x="835" y="358"/>
                </a:lnTo>
                <a:lnTo>
                  <a:pt x="838" y="366"/>
                </a:lnTo>
                <a:lnTo>
                  <a:pt x="839" y="376"/>
                </a:lnTo>
                <a:lnTo>
                  <a:pt x="837" y="386"/>
                </a:lnTo>
                <a:lnTo>
                  <a:pt x="834" y="394"/>
                </a:lnTo>
                <a:lnTo>
                  <a:pt x="826" y="396"/>
                </a:lnTo>
                <a:lnTo>
                  <a:pt x="820" y="396"/>
                </a:lnTo>
                <a:lnTo>
                  <a:pt x="814" y="393"/>
                </a:lnTo>
                <a:lnTo>
                  <a:pt x="809" y="389"/>
                </a:lnTo>
                <a:lnTo>
                  <a:pt x="804" y="383"/>
                </a:lnTo>
                <a:lnTo>
                  <a:pt x="800" y="376"/>
                </a:lnTo>
                <a:lnTo>
                  <a:pt x="795" y="371"/>
                </a:lnTo>
                <a:lnTo>
                  <a:pt x="790" y="366"/>
                </a:lnTo>
                <a:lnTo>
                  <a:pt x="779" y="360"/>
                </a:lnTo>
                <a:lnTo>
                  <a:pt x="769" y="356"/>
                </a:lnTo>
                <a:lnTo>
                  <a:pt x="759" y="353"/>
                </a:lnTo>
                <a:lnTo>
                  <a:pt x="747" y="351"/>
                </a:lnTo>
                <a:lnTo>
                  <a:pt x="736" y="351"/>
                </a:lnTo>
                <a:lnTo>
                  <a:pt x="726" y="351"/>
                </a:lnTo>
                <a:lnTo>
                  <a:pt x="715" y="353"/>
                </a:lnTo>
                <a:lnTo>
                  <a:pt x="703" y="354"/>
                </a:lnTo>
                <a:lnTo>
                  <a:pt x="692" y="356"/>
                </a:lnTo>
                <a:lnTo>
                  <a:pt x="681" y="358"/>
                </a:lnTo>
                <a:lnTo>
                  <a:pt x="669" y="360"/>
                </a:lnTo>
                <a:lnTo>
                  <a:pt x="658" y="361"/>
                </a:lnTo>
                <a:lnTo>
                  <a:pt x="648" y="362"/>
                </a:lnTo>
                <a:lnTo>
                  <a:pt x="636" y="362"/>
                </a:lnTo>
                <a:lnTo>
                  <a:pt x="626" y="361"/>
                </a:lnTo>
                <a:lnTo>
                  <a:pt x="616" y="359"/>
                </a:lnTo>
                <a:lnTo>
                  <a:pt x="603" y="356"/>
                </a:lnTo>
                <a:lnTo>
                  <a:pt x="592" y="353"/>
                </a:lnTo>
                <a:lnTo>
                  <a:pt x="581" y="348"/>
                </a:lnTo>
                <a:lnTo>
                  <a:pt x="569" y="343"/>
                </a:lnTo>
                <a:lnTo>
                  <a:pt x="557" y="338"/>
                </a:lnTo>
                <a:lnTo>
                  <a:pt x="546" y="332"/>
                </a:lnTo>
                <a:lnTo>
                  <a:pt x="534" y="326"/>
                </a:lnTo>
                <a:lnTo>
                  <a:pt x="522" y="322"/>
                </a:lnTo>
                <a:lnTo>
                  <a:pt x="526" y="328"/>
                </a:lnTo>
                <a:lnTo>
                  <a:pt x="532" y="333"/>
                </a:lnTo>
                <a:lnTo>
                  <a:pt x="539" y="339"/>
                </a:lnTo>
                <a:lnTo>
                  <a:pt x="546" y="343"/>
                </a:lnTo>
                <a:lnTo>
                  <a:pt x="554" y="347"/>
                </a:lnTo>
                <a:lnTo>
                  <a:pt x="561" y="351"/>
                </a:lnTo>
                <a:lnTo>
                  <a:pt x="568" y="355"/>
                </a:lnTo>
                <a:lnTo>
                  <a:pt x="575" y="359"/>
                </a:lnTo>
                <a:lnTo>
                  <a:pt x="565" y="405"/>
                </a:lnTo>
                <a:lnTo>
                  <a:pt x="563" y="451"/>
                </a:lnTo>
                <a:lnTo>
                  <a:pt x="568" y="496"/>
                </a:lnTo>
                <a:lnTo>
                  <a:pt x="582" y="536"/>
                </a:lnTo>
                <a:lnTo>
                  <a:pt x="590" y="564"/>
                </a:lnTo>
                <a:lnTo>
                  <a:pt x="596" y="595"/>
                </a:lnTo>
                <a:lnTo>
                  <a:pt x="596" y="625"/>
                </a:lnTo>
                <a:lnTo>
                  <a:pt x="586" y="654"/>
                </a:lnTo>
                <a:lnTo>
                  <a:pt x="568" y="647"/>
                </a:lnTo>
                <a:lnTo>
                  <a:pt x="553" y="638"/>
                </a:lnTo>
                <a:lnTo>
                  <a:pt x="539" y="626"/>
                </a:lnTo>
                <a:lnTo>
                  <a:pt x="525" y="615"/>
                </a:lnTo>
                <a:lnTo>
                  <a:pt x="513" y="602"/>
                </a:lnTo>
                <a:lnTo>
                  <a:pt x="501" y="587"/>
                </a:lnTo>
                <a:lnTo>
                  <a:pt x="489" y="573"/>
                </a:lnTo>
                <a:lnTo>
                  <a:pt x="479" y="558"/>
                </a:lnTo>
                <a:lnTo>
                  <a:pt x="468" y="543"/>
                </a:lnTo>
                <a:lnTo>
                  <a:pt x="457" y="528"/>
                </a:lnTo>
                <a:lnTo>
                  <a:pt x="446" y="513"/>
                </a:lnTo>
                <a:lnTo>
                  <a:pt x="434" y="498"/>
                </a:lnTo>
                <a:lnTo>
                  <a:pt x="421" y="485"/>
                </a:lnTo>
                <a:lnTo>
                  <a:pt x="408" y="473"/>
                </a:lnTo>
                <a:lnTo>
                  <a:pt x="394" y="460"/>
                </a:lnTo>
                <a:lnTo>
                  <a:pt x="377" y="450"/>
                </a:lnTo>
                <a:lnTo>
                  <a:pt x="368" y="445"/>
                </a:lnTo>
                <a:lnTo>
                  <a:pt x="358" y="439"/>
                </a:lnTo>
                <a:lnTo>
                  <a:pt x="348" y="434"/>
                </a:lnTo>
                <a:lnTo>
                  <a:pt x="338" y="429"/>
                </a:lnTo>
                <a:lnTo>
                  <a:pt x="327" y="425"/>
                </a:lnTo>
                <a:lnTo>
                  <a:pt x="316" y="420"/>
                </a:lnTo>
                <a:lnTo>
                  <a:pt x="305" y="416"/>
                </a:lnTo>
                <a:lnTo>
                  <a:pt x="295" y="414"/>
                </a:lnTo>
                <a:lnTo>
                  <a:pt x="289" y="408"/>
                </a:lnTo>
                <a:lnTo>
                  <a:pt x="281" y="403"/>
                </a:lnTo>
                <a:lnTo>
                  <a:pt x="276" y="398"/>
                </a:lnTo>
                <a:lnTo>
                  <a:pt x="273" y="390"/>
                </a:lnTo>
                <a:lnTo>
                  <a:pt x="275" y="390"/>
                </a:lnTo>
                <a:lnTo>
                  <a:pt x="276" y="389"/>
                </a:lnTo>
                <a:lnTo>
                  <a:pt x="276" y="387"/>
                </a:lnTo>
                <a:lnTo>
                  <a:pt x="276" y="385"/>
                </a:lnTo>
                <a:lnTo>
                  <a:pt x="276" y="383"/>
                </a:lnTo>
                <a:lnTo>
                  <a:pt x="282" y="382"/>
                </a:lnTo>
                <a:lnTo>
                  <a:pt x="288" y="380"/>
                </a:lnTo>
                <a:lnTo>
                  <a:pt x="292" y="376"/>
                </a:lnTo>
                <a:lnTo>
                  <a:pt x="296" y="372"/>
                </a:lnTo>
                <a:lnTo>
                  <a:pt x="300" y="368"/>
                </a:lnTo>
                <a:lnTo>
                  <a:pt x="304" y="364"/>
                </a:lnTo>
                <a:lnTo>
                  <a:pt x="308" y="360"/>
                </a:lnTo>
                <a:lnTo>
                  <a:pt x="312" y="358"/>
                </a:lnTo>
                <a:lnTo>
                  <a:pt x="308" y="357"/>
                </a:lnTo>
                <a:lnTo>
                  <a:pt x="303" y="356"/>
                </a:lnTo>
                <a:lnTo>
                  <a:pt x="298" y="355"/>
                </a:lnTo>
                <a:lnTo>
                  <a:pt x="293" y="354"/>
                </a:lnTo>
                <a:lnTo>
                  <a:pt x="289" y="351"/>
                </a:lnTo>
                <a:lnTo>
                  <a:pt x="285" y="348"/>
                </a:lnTo>
                <a:lnTo>
                  <a:pt x="283" y="344"/>
                </a:lnTo>
                <a:lnTo>
                  <a:pt x="284" y="338"/>
                </a:lnTo>
                <a:lnTo>
                  <a:pt x="284" y="334"/>
                </a:lnTo>
                <a:lnTo>
                  <a:pt x="290" y="337"/>
                </a:lnTo>
                <a:lnTo>
                  <a:pt x="295" y="338"/>
                </a:lnTo>
                <a:lnTo>
                  <a:pt x="299" y="335"/>
                </a:lnTo>
                <a:lnTo>
                  <a:pt x="303" y="333"/>
                </a:lnTo>
                <a:lnTo>
                  <a:pt x="307" y="330"/>
                </a:lnTo>
                <a:lnTo>
                  <a:pt x="311" y="327"/>
                </a:lnTo>
                <a:lnTo>
                  <a:pt x="315" y="324"/>
                </a:lnTo>
                <a:lnTo>
                  <a:pt x="320" y="321"/>
                </a:lnTo>
                <a:lnTo>
                  <a:pt x="328" y="306"/>
                </a:lnTo>
                <a:lnTo>
                  <a:pt x="320" y="302"/>
                </a:lnTo>
                <a:lnTo>
                  <a:pt x="312" y="299"/>
                </a:lnTo>
                <a:lnTo>
                  <a:pt x="304" y="297"/>
                </a:lnTo>
                <a:lnTo>
                  <a:pt x="295" y="295"/>
                </a:lnTo>
                <a:lnTo>
                  <a:pt x="285" y="292"/>
                </a:lnTo>
                <a:lnTo>
                  <a:pt x="277" y="291"/>
                </a:lnTo>
                <a:lnTo>
                  <a:pt x="269" y="290"/>
                </a:lnTo>
                <a:lnTo>
                  <a:pt x="261" y="289"/>
                </a:lnTo>
                <a:lnTo>
                  <a:pt x="246" y="289"/>
                </a:lnTo>
                <a:lnTo>
                  <a:pt x="232" y="288"/>
                </a:lnTo>
                <a:lnTo>
                  <a:pt x="219" y="287"/>
                </a:lnTo>
                <a:lnTo>
                  <a:pt x="204" y="286"/>
                </a:lnTo>
                <a:lnTo>
                  <a:pt x="191" y="285"/>
                </a:lnTo>
                <a:lnTo>
                  <a:pt x="176" y="284"/>
                </a:lnTo>
                <a:lnTo>
                  <a:pt x="162" y="282"/>
                </a:lnTo>
                <a:lnTo>
                  <a:pt x="149" y="281"/>
                </a:lnTo>
                <a:lnTo>
                  <a:pt x="134" y="279"/>
                </a:lnTo>
                <a:lnTo>
                  <a:pt x="121" y="278"/>
                </a:lnTo>
                <a:lnTo>
                  <a:pt x="106" y="276"/>
                </a:lnTo>
                <a:lnTo>
                  <a:pt x="92" y="275"/>
                </a:lnTo>
                <a:lnTo>
                  <a:pt x="79" y="273"/>
                </a:lnTo>
                <a:lnTo>
                  <a:pt x="64" y="272"/>
                </a:lnTo>
                <a:lnTo>
                  <a:pt x="50" y="270"/>
                </a:lnTo>
                <a:lnTo>
                  <a:pt x="35" y="269"/>
                </a:lnTo>
                <a:lnTo>
                  <a:pt x="31" y="268"/>
                </a:lnTo>
                <a:lnTo>
                  <a:pt x="26" y="266"/>
                </a:lnTo>
                <a:lnTo>
                  <a:pt x="22" y="265"/>
                </a:lnTo>
                <a:lnTo>
                  <a:pt x="17" y="263"/>
                </a:lnTo>
                <a:lnTo>
                  <a:pt x="12" y="261"/>
                </a:lnTo>
                <a:lnTo>
                  <a:pt x="8" y="259"/>
                </a:lnTo>
                <a:lnTo>
                  <a:pt x="4" y="255"/>
                </a:lnTo>
                <a:lnTo>
                  <a:pt x="0" y="251"/>
                </a:lnTo>
                <a:lnTo>
                  <a:pt x="3" y="246"/>
                </a:lnTo>
                <a:lnTo>
                  <a:pt x="5" y="241"/>
                </a:lnTo>
                <a:lnTo>
                  <a:pt x="8" y="239"/>
                </a:lnTo>
                <a:lnTo>
                  <a:pt x="13" y="240"/>
                </a:lnTo>
                <a:lnTo>
                  <a:pt x="30" y="242"/>
                </a:lnTo>
                <a:lnTo>
                  <a:pt x="49" y="245"/>
                </a:lnTo>
                <a:lnTo>
                  <a:pt x="66" y="247"/>
                </a:lnTo>
                <a:lnTo>
                  <a:pt x="84" y="249"/>
                </a:lnTo>
                <a:lnTo>
                  <a:pt x="101" y="253"/>
                </a:lnTo>
                <a:lnTo>
                  <a:pt x="119" y="255"/>
                </a:lnTo>
                <a:lnTo>
                  <a:pt x="137" y="257"/>
                </a:lnTo>
                <a:lnTo>
                  <a:pt x="155" y="259"/>
                </a:lnTo>
                <a:lnTo>
                  <a:pt x="172" y="262"/>
                </a:lnTo>
                <a:lnTo>
                  <a:pt x="190" y="264"/>
                </a:lnTo>
                <a:lnTo>
                  <a:pt x="207" y="266"/>
                </a:lnTo>
                <a:lnTo>
                  <a:pt x="226" y="268"/>
                </a:lnTo>
                <a:lnTo>
                  <a:pt x="243" y="270"/>
                </a:lnTo>
                <a:lnTo>
                  <a:pt x="262" y="273"/>
                </a:lnTo>
                <a:lnTo>
                  <a:pt x="279" y="275"/>
                </a:lnTo>
                <a:lnTo>
                  <a:pt x="298" y="277"/>
                </a:lnTo>
                <a:lnTo>
                  <a:pt x="302" y="275"/>
                </a:lnTo>
                <a:lnTo>
                  <a:pt x="305" y="276"/>
                </a:lnTo>
                <a:lnTo>
                  <a:pt x="308" y="278"/>
                </a:lnTo>
                <a:lnTo>
                  <a:pt x="311" y="280"/>
                </a:lnTo>
                <a:lnTo>
                  <a:pt x="318" y="279"/>
                </a:lnTo>
                <a:lnTo>
                  <a:pt x="326" y="278"/>
                </a:lnTo>
                <a:lnTo>
                  <a:pt x="332" y="275"/>
                </a:lnTo>
                <a:lnTo>
                  <a:pt x="338" y="272"/>
                </a:lnTo>
                <a:lnTo>
                  <a:pt x="343" y="268"/>
                </a:lnTo>
                <a:lnTo>
                  <a:pt x="347" y="263"/>
                </a:lnTo>
                <a:lnTo>
                  <a:pt x="350" y="257"/>
                </a:lnTo>
                <a:lnTo>
                  <a:pt x="352" y="249"/>
                </a:lnTo>
                <a:lnTo>
                  <a:pt x="352" y="245"/>
                </a:lnTo>
                <a:lnTo>
                  <a:pt x="354" y="242"/>
                </a:lnTo>
                <a:lnTo>
                  <a:pt x="358" y="239"/>
                </a:lnTo>
                <a:lnTo>
                  <a:pt x="360" y="236"/>
                </a:lnTo>
                <a:lnTo>
                  <a:pt x="352" y="233"/>
                </a:lnTo>
                <a:lnTo>
                  <a:pt x="345" y="231"/>
                </a:lnTo>
                <a:lnTo>
                  <a:pt x="337" y="232"/>
                </a:lnTo>
                <a:lnTo>
                  <a:pt x="330" y="235"/>
                </a:lnTo>
                <a:lnTo>
                  <a:pt x="325" y="232"/>
                </a:lnTo>
                <a:lnTo>
                  <a:pt x="325" y="227"/>
                </a:lnTo>
                <a:lnTo>
                  <a:pt x="328" y="222"/>
                </a:lnTo>
                <a:lnTo>
                  <a:pt x="329" y="216"/>
                </a:lnTo>
                <a:lnTo>
                  <a:pt x="336" y="212"/>
                </a:lnTo>
                <a:lnTo>
                  <a:pt x="345" y="209"/>
                </a:lnTo>
                <a:lnTo>
                  <a:pt x="354" y="206"/>
                </a:lnTo>
                <a:lnTo>
                  <a:pt x="364" y="204"/>
                </a:lnTo>
                <a:lnTo>
                  <a:pt x="372" y="202"/>
                </a:lnTo>
                <a:lnTo>
                  <a:pt x="378" y="198"/>
                </a:lnTo>
                <a:lnTo>
                  <a:pt x="383" y="191"/>
                </a:lnTo>
                <a:lnTo>
                  <a:pt x="384" y="182"/>
                </a:lnTo>
                <a:lnTo>
                  <a:pt x="381" y="179"/>
                </a:lnTo>
                <a:lnTo>
                  <a:pt x="376" y="178"/>
                </a:lnTo>
                <a:lnTo>
                  <a:pt x="371" y="176"/>
                </a:lnTo>
                <a:lnTo>
                  <a:pt x="365" y="174"/>
                </a:lnTo>
                <a:lnTo>
                  <a:pt x="360" y="172"/>
                </a:lnTo>
                <a:lnTo>
                  <a:pt x="356" y="169"/>
                </a:lnTo>
                <a:lnTo>
                  <a:pt x="356" y="165"/>
                </a:lnTo>
                <a:lnTo>
                  <a:pt x="359" y="158"/>
                </a:lnTo>
                <a:lnTo>
                  <a:pt x="370" y="155"/>
                </a:lnTo>
                <a:lnTo>
                  <a:pt x="379" y="150"/>
                </a:lnTo>
                <a:lnTo>
                  <a:pt x="387" y="144"/>
                </a:lnTo>
                <a:lnTo>
                  <a:pt x="395" y="137"/>
                </a:lnTo>
                <a:lnTo>
                  <a:pt x="402" y="130"/>
                </a:lnTo>
                <a:lnTo>
                  <a:pt x="410" y="124"/>
                </a:lnTo>
                <a:lnTo>
                  <a:pt x="419" y="118"/>
                </a:lnTo>
                <a:lnTo>
                  <a:pt x="431" y="114"/>
                </a:lnTo>
                <a:lnTo>
                  <a:pt x="438" y="112"/>
                </a:lnTo>
                <a:lnTo>
                  <a:pt x="444" y="109"/>
                </a:lnTo>
                <a:lnTo>
                  <a:pt x="448" y="105"/>
                </a:lnTo>
                <a:lnTo>
                  <a:pt x="448" y="98"/>
                </a:lnTo>
                <a:lnTo>
                  <a:pt x="446" y="88"/>
                </a:lnTo>
                <a:lnTo>
                  <a:pt x="442" y="79"/>
                </a:lnTo>
                <a:lnTo>
                  <a:pt x="437" y="69"/>
                </a:lnTo>
                <a:lnTo>
                  <a:pt x="433" y="60"/>
                </a:lnTo>
                <a:lnTo>
                  <a:pt x="427" y="51"/>
                </a:lnTo>
                <a:lnTo>
                  <a:pt x="425" y="42"/>
                </a:lnTo>
                <a:lnTo>
                  <a:pt x="423" y="31"/>
                </a:lnTo>
                <a:lnTo>
                  <a:pt x="425" y="20"/>
                </a:lnTo>
                <a:lnTo>
                  <a:pt x="424" y="16"/>
                </a:lnTo>
                <a:lnTo>
                  <a:pt x="423" y="10"/>
                </a:lnTo>
                <a:lnTo>
                  <a:pt x="423" y="4"/>
                </a:lnTo>
                <a:lnTo>
                  <a:pt x="426" y="0"/>
                </a:lnTo>
                <a:lnTo>
                  <a:pt x="435" y="6"/>
                </a:lnTo>
                <a:lnTo>
                  <a:pt x="439" y="13"/>
                </a:lnTo>
                <a:lnTo>
                  <a:pt x="443" y="22"/>
                </a:lnTo>
                <a:lnTo>
                  <a:pt x="448" y="29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AutoShape 71"/>
          <xdr:cNvSpPr>
            <a:spLocks/>
          </xdr:cNvSpPr>
        </xdr:nvSpPr>
        <xdr:spPr>
          <a:xfrm>
            <a:off x="151" y="219"/>
            <a:ext cx="21" cy="17"/>
          </a:xfrm>
          <a:custGeom>
            <a:pathLst>
              <a:path h="359" w="504">
                <a:moveTo>
                  <a:pt x="359" y="54"/>
                </a:moveTo>
                <a:lnTo>
                  <a:pt x="355" y="63"/>
                </a:lnTo>
                <a:lnTo>
                  <a:pt x="347" y="67"/>
                </a:lnTo>
                <a:lnTo>
                  <a:pt x="339" y="71"/>
                </a:lnTo>
                <a:lnTo>
                  <a:pt x="337" y="82"/>
                </a:lnTo>
                <a:lnTo>
                  <a:pt x="339" y="90"/>
                </a:lnTo>
                <a:lnTo>
                  <a:pt x="336" y="96"/>
                </a:lnTo>
                <a:lnTo>
                  <a:pt x="330" y="100"/>
                </a:lnTo>
                <a:lnTo>
                  <a:pt x="323" y="102"/>
                </a:lnTo>
                <a:lnTo>
                  <a:pt x="327" y="106"/>
                </a:lnTo>
                <a:lnTo>
                  <a:pt x="330" y="110"/>
                </a:lnTo>
                <a:lnTo>
                  <a:pt x="331" y="115"/>
                </a:lnTo>
                <a:lnTo>
                  <a:pt x="333" y="120"/>
                </a:lnTo>
                <a:lnTo>
                  <a:pt x="331" y="132"/>
                </a:lnTo>
                <a:lnTo>
                  <a:pt x="331" y="146"/>
                </a:lnTo>
                <a:lnTo>
                  <a:pt x="328" y="157"/>
                </a:lnTo>
                <a:lnTo>
                  <a:pt x="315" y="163"/>
                </a:lnTo>
                <a:lnTo>
                  <a:pt x="299" y="156"/>
                </a:lnTo>
                <a:lnTo>
                  <a:pt x="284" y="150"/>
                </a:lnTo>
                <a:lnTo>
                  <a:pt x="267" y="145"/>
                </a:lnTo>
                <a:lnTo>
                  <a:pt x="251" y="140"/>
                </a:lnTo>
                <a:lnTo>
                  <a:pt x="233" y="136"/>
                </a:lnTo>
                <a:lnTo>
                  <a:pt x="217" y="132"/>
                </a:lnTo>
                <a:lnTo>
                  <a:pt x="199" y="129"/>
                </a:lnTo>
                <a:lnTo>
                  <a:pt x="183" y="127"/>
                </a:lnTo>
                <a:lnTo>
                  <a:pt x="195" y="132"/>
                </a:lnTo>
                <a:lnTo>
                  <a:pt x="210" y="137"/>
                </a:lnTo>
                <a:lnTo>
                  <a:pt x="225" y="141"/>
                </a:lnTo>
                <a:lnTo>
                  <a:pt x="242" y="145"/>
                </a:lnTo>
                <a:lnTo>
                  <a:pt x="257" y="150"/>
                </a:lnTo>
                <a:lnTo>
                  <a:pt x="274" y="154"/>
                </a:lnTo>
                <a:lnTo>
                  <a:pt x="289" y="159"/>
                </a:lnTo>
                <a:lnTo>
                  <a:pt x="303" y="166"/>
                </a:lnTo>
                <a:lnTo>
                  <a:pt x="311" y="167"/>
                </a:lnTo>
                <a:lnTo>
                  <a:pt x="317" y="171"/>
                </a:lnTo>
                <a:lnTo>
                  <a:pt x="322" y="174"/>
                </a:lnTo>
                <a:lnTo>
                  <a:pt x="330" y="172"/>
                </a:lnTo>
                <a:lnTo>
                  <a:pt x="334" y="163"/>
                </a:lnTo>
                <a:lnTo>
                  <a:pt x="339" y="155"/>
                </a:lnTo>
                <a:lnTo>
                  <a:pt x="345" y="147"/>
                </a:lnTo>
                <a:lnTo>
                  <a:pt x="349" y="138"/>
                </a:lnTo>
                <a:lnTo>
                  <a:pt x="354" y="136"/>
                </a:lnTo>
                <a:lnTo>
                  <a:pt x="360" y="135"/>
                </a:lnTo>
                <a:lnTo>
                  <a:pt x="365" y="135"/>
                </a:lnTo>
                <a:lnTo>
                  <a:pt x="370" y="136"/>
                </a:lnTo>
                <a:lnTo>
                  <a:pt x="376" y="137"/>
                </a:lnTo>
                <a:lnTo>
                  <a:pt x="382" y="137"/>
                </a:lnTo>
                <a:lnTo>
                  <a:pt x="387" y="138"/>
                </a:lnTo>
                <a:lnTo>
                  <a:pt x="392" y="137"/>
                </a:lnTo>
                <a:lnTo>
                  <a:pt x="401" y="133"/>
                </a:lnTo>
                <a:lnTo>
                  <a:pt x="410" y="127"/>
                </a:lnTo>
                <a:lnTo>
                  <a:pt x="420" y="122"/>
                </a:lnTo>
                <a:lnTo>
                  <a:pt x="429" y="116"/>
                </a:lnTo>
                <a:lnTo>
                  <a:pt x="438" y="112"/>
                </a:lnTo>
                <a:lnTo>
                  <a:pt x="447" y="111"/>
                </a:lnTo>
                <a:lnTo>
                  <a:pt x="458" y="113"/>
                </a:lnTo>
                <a:lnTo>
                  <a:pt x="469" y="119"/>
                </a:lnTo>
                <a:lnTo>
                  <a:pt x="472" y="124"/>
                </a:lnTo>
                <a:lnTo>
                  <a:pt x="476" y="128"/>
                </a:lnTo>
                <a:lnTo>
                  <a:pt x="480" y="130"/>
                </a:lnTo>
                <a:lnTo>
                  <a:pt x="485" y="131"/>
                </a:lnTo>
                <a:lnTo>
                  <a:pt x="491" y="133"/>
                </a:lnTo>
                <a:lnTo>
                  <a:pt x="496" y="135"/>
                </a:lnTo>
                <a:lnTo>
                  <a:pt x="500" y="139"/>
                </a:lnTo>
                <a:lnTo>
                  <a:pt x="503" y="143"/>
                </a:lnTo>
                <a:lnTo>
                  <a:pt x="504" y="148"/>
                </a:lnTo>
                <a:lnTo>
                  <a:pt x="502" y="153"/>
                </a:lnTo>
                <a:lnTo>
                  <a:pt x="501" y="156"/>
                </a:lnTo>
                <a:lnTo>
                  <a:pt x="504" y="160"/>
                </a:lnTo>
                <a:lnTo>
                  <a:pt x="500" y="163"/>
                </a:lnTo>
                <a:lnTo>
                  <a:pt x="495" y="165"/>
                </a:lnTo>
                <a:lnTo>
                  <a:pt x="489" y="165"/>
                </a:lnTo>
                <a:lnTo>
                  <a:pt x="482" y="166"/>
                </a:lnTo>
                <a:lnTo>
                  <a:pt x="479" y="171"/>
                </a:lnTo>
                <a:lnTo>
                  <a:pt x="475" y="174"/>
                </a:lnTo>
                <a:lnTo>
                  <a:pt x="470" y="176"/>
                </a:lnTo>
                <a:lnTo>
                  <a:pt x="465" y="177"/>
                </a:lnTo>
                <a:lnTo>
                  <a:pt x="460" y="179"/>
                </a:lnTo>
                <a:lnTo>
                  <a:pt x="455" y="180"/>
                </a:lnTo>
                <a:lnTo>
                  <a:pt x="449" y="182"/>
                </a:lnTo>
                <a:lnTo>
                  <a:pt x="445" y="186"/>
                </a:lnTo>
                <a:lnTo>
                  <a:pt x="426" y="195"/>
                </a:lnTo>
                <a:lnTo>
                  <a:pt x="406" y="203"/>
                </a:lnTo>
                <a:lnTo>
                  <a:pt x="387" y="213"/>
                </a:lnTo>
                <a:lnTo>
                  <a:pt x="367" y="222"/>
                </a:lnTo>
                <a:lnTo>
                  <a:pt x="348" y="232"/>
                </a:lnTo>
                <a:lnTo>
                  <a:pt x="328" y="241"/>
                </a:lnTo>
                <a:lnTo>
                  <a:pt x="310" y="252"/>
                </a:lnTo>
                <a:lnTo>
                  <a:pt x="290" y="262"/>
                </a:lnTo>
                <a:lnTo>
                  <a:pt x="271" y="272"/>
                </a:lnTo>
                <a:lnTo>
                  <a:pt x="252" y="282"/>
                </a:lnTo>
                <a:lnTo>
                  <a:pt x="233" y="292"/>
                </a:lnTo>
                <a:lnTo>
                  <a:pt x="215" y="303"/>
                </a:lnTo>
                <a:lnTo>
                  <a:pt x="196" y="314"/>
                </a:lnTo>
                <a:lnTo>
                  <a:pt x="178" y="324"/>
                </a:lnTo>
                <a:lnTo>
                  <a:pt x="159" y="335"/>
                </a:lnTo>
                <a:lnTo>
                  <a:pt x="141" y="346"/>
                </a:lnTo>
                <a:lnTo>
                  <a:pt x="135" y="349"/>
                </a:lnTo>
                <a:lnTo>
                  <a:pt x="130" y="355"/>
                </a:lnTo>
                <a:lnTo>
                  <a:pt x="126" y="359"/>
                </a:lnTo>
                <a:lnTo>
                  <a:pt x="119" y="359"/>
                </a:lnTo>
                <a:lnTo>
                  <a:pt x="110" y="345"/>
                </a:lnTo>
                <a:lnTo>
                  <a:pt x="99" y="333"/>
                </a:lnTo>
                <a:lnTo>
                  <a:pt x="84" y="325"/>
                </a:lnTo>
                <a:lnTo>
                  <a:pt x="70" y="318"/>
                </a:lnTo>
                <a:lnTo>
                  <a:pt x="53" y="313"/>
                </a:lnTo>
                <a:lnTo>
                  <a:pt x="37" y="310"/>
                </a:lnTo>
                <a:lnTo>
                  <a:pt x="19" y="308"/>
                </a:lnTo>
                <a:lnTo>
                  <a:pt x="3" y="306"/>
                </a:lnTo>
                <a:lnTo>
                  <a:pt x="0" y="298"/>
                </a:lnTo>
                <a:lnTo>
                  <a:pt x="1" y="289"/>
                </a:lnTo>
                <a:lnTo>
                  <a:pt x="5" y="282"/>
                </a:lnTo>
                <a:lnTo>
                  <a:pt x="8" y="275"/>
                </a:lnTo>
                <a:lnTo>
                  <a:pt x="17" y="267"/>
                </a:lnTo>
                <a:lnTo>
                  <a:pt x="26" y="258"/>
                </a:lnTo>
                <a:lnTo>
                  <a:pt x="34" y="248"/>
                </a:lnTo>
                <a:lnTo>
                  <a:pt x="43" y="240"/>
                </a:lnTo>
                <a:lnTo>
                  <a:pt x="52" y="232"/>
                </a:lnTo>
                <a:lnTo>
                  <a:pt x="62" y="227"/>
                </a:lnTo>
                <a:lnTo>
                  <a:pt x="74" y="223"/>
                </a:lnTo>
                <a:lnTo>
                  <a:pt x="87" y="222"/>
                </a:lnTo>
                <a:lnTo>
                  <a:pt x="91" y="218"/>
                </a:lnTo>
                <a:lnTo>
                  <a:pt x="97" y="216"/>
                </a:lnTo>
                <a:lnTo>
                  <a:pt x="101" y="214"/>
                </a:lnTo>
                <a:lnTo>
                  <a:pt x="105" y="211"/>
                </a:lnTo>
                <a:lnTo>
                  <a:pt x="109" y="205"/>
                </a:lnTo>
                <a:lnTo>
                  <a:pt x="113" y="200"/>
                </a:lnTo>
                <a:lnTo>
                  <a:pt x="119" y="195"/>
                </a:lnTo>
                <a:lnTo>
                  <a:pt x="124" y="190"/>
                </a:lnTo>
                <a:lnTo>
                  <a:pt x="129" y="185"/>
                </a:lnTo>
                <a:lnTo>
                  <a:pt x="135" y="179"/>
                </a:lnTo>
                <a:lnTo>
                  <a:pt x="138" y="173"/>
                </a:lnTo>
                <a:lnTo>
                  <a:pt x="140" y="166"/>
                </a:lnTo>
                <a:lnTo>
                  <a:pt x="150" y="161"/>
                </a:lnTo>
                <a:lnTo>
                  <a:pt x="141" y="152"/>
                </a:lnTo>
                <a:lnTo>
                  <a:pt x="139" y="138"/>
                </a:lnTo>
                <a:lnTo>
                  <a:pt x="141" y="122"/>
                </a:lnTo>
                <a:lnTo>
                  <a:pt x="144" y="108"/>
                </a:lnTo>
                <a:lnTo>
                  <a:pt x="153" y="108"/>
                </a:lnTo>
                <a:lnTo>
                  <a:pt x="154" y="101"/>
                </a:lnTo>
                <a:lnTo>
                  <a:pt x="155" y="93"/>
                </a:lnTo>
                <a:lnTo>
                  <a:pt x="158" y="86"/>
                </a:lnTo>
                <a:lnTo>
                  <a:pt x="159" y="87"/>
                </a:lnTo>
                <a:lnTo>
                  <a:pt x="161" y="88"/>
                </a:lnTo>
                <a:lnTo>
                  <a:pt x="162" y="88"/>
                </a:lnTo>
                <a:lnTo>
                  <a:pt x="164" y="88"/>
                </a:lnTo>
                <a:lnTo>
                  <a:pt x="167" y="79"/>
                </a:lnTo>
                <a:lnTo>
                  <a:pt x="173" y="72"/>
                </a:lnTo>
                <a:lnTo>
                  <a:pt x="180" y="67"/>
                </a:lnTo>
                <a:lnTo>
                  <a:pt x="187" y="60"/>
                </a:lnTo>
                <a:lnTo>
                  <a:pt x="199" y="52"/>
                </a:lnTo>
                <a:lnTo>
                  <a:pt x="213" y="44"/>
                </a:lnTo>
                <a:lnTo>
                  <a:pt x="227" y="36"/>
                </a:lnTo>
                <a:lnTo>
                  <a:pt x="243" y="28"/>
                </a:lnTo>
                <a:lnTo>
                  <a:pt x="258" y="21"/>
                </a:lnTo>
                <a:lnTo>
                  <a:pt x="274" y="14"/>
                </a:lnTo>
                <a:lnTo>
                  <a:pt x="288" y="7"/>
                </a:lnTo>
                <a:lnTo>
                  <a:pt x="302" y="0"/>
                </a:lnTo>
                <a:lnTo>
                  <a:pt x="313" y="2"/>
                </a:lnTo>
                <a:lnTo>
                  <a:pt x="322" y="6"/>
                </a:lnTo>
                <a:lnTo>
                  <a:pt x="328" y="13"/>
                </a:lnTo>
                <a:lnTo>
                  <a:pt x="334" y="21"/>
                </a:lnTo>
                <a:lnTo>
                  <a:pt x="339" y="30"/>
                </a:lnTo>
                <a:lnTo>
                  <a:pt x="345" y="39"/>
                </a:lnTo>
                <a:lnTo>
                  <a:pt x="352" y="47"/>
                </a:lnTo>
                <a:lnTo>
                  <a:pt x="359" y="54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AutoShape 72"/>
          <xdr:cNvSpPr>
            <a:spLocks/>
          </xdr:cNvSpPr>
        </xdr:nvSpPr>
        <xdr:spPr>
          <a:xfrm>
            <a:off x="175" y="227"/>
            <a:ext cx="13" cy="2"/>
          </a:xfrm>
          <a:custGeom>
            <a:pathLst>
              <a:path h="47" w="322">
                <a:moveTo>
                  <a:pt x="322" y="27"/>
                </a:moveTo>
                <a:lnTo>
                  <a:pt x="322" y="34"/>
                </a:lnTo>
                <a:lnTo>
                  <a:pt x="321" y="39"/>
                </a:lnTo>
                <a:lnTo>
                  <a:pt x="319" y="43"/>
                </a:lnTo>
                <a:lnTo>
                  <a:pt x="315" y="47"/>
                </a:lnTo>
                <a:lnTo>
                  <a:pt x="295" y="45"/>
                </a:lnTo>
                <a:lnTo>
                  <a:pt x="276" y="43"/>
                </a:lnTo>
                <a:lnTo>
                  <a:pt x="257" y="41"/>
                </a:lnTo>
                <a:lnTo>
                  <a:pt x="237" y="39"/>
                </a:lnTo>
                <a:lnTo>
                  <a:pt x="218" y="37"/>
                </a:lnTo>
                <a:lnTo>
                  <a:pt x="198" y="35"/>
                </a:lnTo>
                <a:lnTo>
                  <a:pt x="179" y="33"/>
                </a:lnTo>
                <a:lnTo>
                  <a:pt x="159" y="31"/>
                </a:lnTo>
                <a:lnTo>
                  <a:pt x="140" y="29"/>
                </a:lnTo>
                <a:lnTo>
                  <a:pt x="120" y="27"/>
                </a:lnTo>
                <a:lnTo>
                  <a:pt x="100" y="25"/>
                </a:lnTo>
                <a:lnTo>
                  <a:pt x="81" y="24"/>
                </a:lnTo>
                <a:lnTo>
                  <a:pt x="61" y="22"/>
                </a:lnTo>
                <a:lnTo>
                  <a:pt x="42" y="20"/>
                </a:lnTo>
                <a:lnTo>
                  <a:pt x="22" y="18"/>
                </a:lnTo>
                <a:lnTo>
                  <a:pt x="3" y="16"/>
                </a:lnTo>
                <a:lnTo>
                  <a:pt x="1" y="13"/>
                </a:lnTo>
                <a:lnTo>
                  <a:pt x="0" y="10"/>
                </a:lnTo>
                <a:lnTo>
                  <a:pt x="1" y="8"/>
                </a:lnTo>
                <a:lnTo>
                  <a:pt x="3" y="5"/>
                </a:lnTo>
                <a:lnTo>
                  <a:pt x="6" y="3"/>
                </a:lnTo>
                <a:lnTo>
                  <a:pt x="10" y="2"/>
                </a:lnTo>
                <a:lnTo>
                  <a:pt x="15" y="1"/>
                </a:lnTo>
                <a:lnTo>
                  <a:pt x="20" y="0"/>
                </a:lnTo>
                <a:lnTo>
                  <a:pt x="39" y="3"/>
                </a:lnTo>
                <a:lnTo>
                  <a:pt x="58" y="5"/>
                </a:lnTo>
                <a:lnTo>
                  <a:pt x="77" y="7"/>
                </a:lnTo>
                <a:lnTo>
                  <a:pt x="95" y="9"/>
                </a:lnTo>
                <a:lnTo>
                  <a:pt x="115" y="11"/>
                </a:lnTo>
                <a:lnTo>
                  <a:pt x="133" y="12"/>
                </a:lnTo>
                <a:lnTo>
                  <a:pt x="153" y="14"/>
                </a:lnTo>
                <a:lnTo>
                  <a:pt x="171" y="15"/>
                </a:lnTo>
                <a:lnTo>
                  <a:pt x="191" y="16"/>
                </a:lnTo>
                <a:lnTo>
                  <a:pt x="210" y="18"/>
                </a:lnTo>
                <a:lnTo>
                  <a:pt x="228" y="19"/>
                </a:lnTo>
                <a:lnTo>
                  <a:pt x="248" y="20"/>
                </a:lnTo>
                <a:lnTo>
                  <a:pt x="266" y="22"/>
                </a:lnTo>
                <a:lnTo>
                  <a:pt x="285" y="23"/>
                </a:lnTo>
                <a:lnTo>
                  <a:pt x="303" y="25"/>
                </a:lnTo>
                <a:lnTo>
                  <a:pt x="322" y="27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AutoShape 73"/>
          <xdr:cNvSpPr>
            <a:spLocks/>
          </xdr:cNvSpPr>
        </xdr:nvSpPr>
        <xdr:spPr>
          <a:xfrm>
            <a:off x="151" y="234"/>
            <a:ext cx="5" cy="6"/>
          </a:xfrm>
          <a:custGeom>
            <a:pathLst>
              <a:path h="138" w="120">
                <a:moveTo>
                  <a:pt x="120" y="45"/>
                </a:moveTo>
                <a:lnTo>
                  <a:pt x="119" y="59"/>
                </a:lnTo>
                <a:lnTo>
                  <a:pt x="111" y="68"/>
                </a:lnTo>
                <a:lnTo>
                  <a:pt x="102" y="75"/>
                </a:lnTo>
                <a:lnTo>
                  <a:pt x="93" y="83"/>
                </a:lnTo>
                <a:lnTo>
                  <a:pt x="85" y="91"/>
                </a:lnTo>
                <a:lnTo>
                  <a:pt x="76" y="98"/>
                </a:lnTo>
                <a:lnTo>
                  <a:pt x="66" y="105"/>
                </a:lnTo>
                <a:lnTo>
                  <a:pt x="56" y="111"/>
                </a:lnTo>
                <a:lnTo>
                  <a:pt x="45" y="116"/>
                </a:lnTo>
                <a:lnTo>
                  <a:pt x="42" y="124"/>
                </a:lnTo>
                <a:lnTo>
                  <a:pt x="37" y="129"/>
                </a:lnTo>
                <a:lnTo>
                  <a:pt x="29" y="133"/>
                </a:lnTo>
                <a:lnTo>
                  <a:pt x="23" y="138"/>
                </a:lnTo>
                <a:lnTo>
                  <a:pt x="14" y="133"/>
                </a:lnTo>
                <a:lnTo>
                  <a:pt x="7" y="125"/>
                </a:lnTo>
                <a:lnTo>
                  <a:pt x="2" y="117"/>
                </a:lnTo>
                <a:lnTo>
                  <a:pt x="0" y="107"/>
                </a:lnTo>
                <a:lnTo>
                  <a:pt x="2" y="93"/>
                </a:lnTo>
                <a:lnTo>
                  <a:pt x="5" y="81"/>
                </a:lnTo>
                <a:lnTo>
                  <a:pt x="10" y="69"/>
                </a:lnTo>
                <a:lnTo>
                  <a:pt x="14" y="56"/>
                </a:lnTo>
                <a:lnTo>
                  <a:pt x="18" y="44"/>
                </a:lnTo>
                <a:lnTo>
                  <a:pt x="20" y="31"/>
                </a:lnTo>
                <a:lnTo>
                  <a:pt x="20" y="17"/>
                </a:lnTo>
                <a:lnTo>
                  <a:pt x="17" y="3"/>
                </a:lnTo>
                <a:lnTo>
                  <a:pt x="41" y="0"/>
                </a:lnTo>
                <a:lnTo>
                  <a:pt x="53" y="3"/>
                </a:lnTo>
                <a:lnTo>
                  <a:pt x="64" y="6"/>
                </a:lnTo>
                <a:lnTo>
                  <a:pt x="75" y="10"/>
                </a:lnTo>
                <a:lnTo>
                  <a:pt x="85" y="15"/>
                </a:lnTo>
                <a:lnTo>
                  <a:pt x="94" y="22"/>
                </a:lnTo>
                <a:lnTo>
                  <a:pt x="102" y="29"/>
                </a:lnTo>
                <a:lnTo>
                  <a:pt x="112" y="36"/>
                </a:lnTo>
                <a:lnTo>
                  <a:pt x="120" y="45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AutoShape 74"/>
          <xdr:cNvSpPr>
            <a:spLocks/>
          </xdr:cNvSpPr>
        </xdr:nvSpPr>
        <xdr:spPr>
          <a:xfrm>
            <a:off x="141" y="227"/>
            <a:ext cx="47" cy="66"/>
          </a:xfrm>
          <a:custGeom>
            <a:pathLst>
              <a:path h="1385" w="1120">
                <a:moveTo>
                  <a:pt x="956" y="752"/>
                </a:moveTo>
                <a:lnTo>
                  <a:pt x="957" y="755"/>
                </a:lnTo>
                <a:lnTo>
                  <a:pt x="955" y="757"/>
                </a:lnTo>
                <a:lnTo>
                  <a:pt x="953" y="759"/>
                </a:lnTo>
                <a:lnTo>
                  <a:pt x="951" y="760"/>
                </a:lnTo>
                <a:lnTo>
                  <a:pt x="941" y="757"/>
                </a:lnTo>
                <a:lnTo>
                  <a:pt x="929" y="754"/>
                </a:lnTo>
                <a:lnTo>
                  <a:pt x="919" y="751"/>
                </a:lnTo>
                <a:lnTo>
                  <a:pt x="908" y="748"/>
                </a:lnTo>
                <a:lnTo>
                  <a:pt x="896" y="745"/>
                </a:lnTo>
                <a:lnTo>
                  <a:pt x="886" y="742"/>
                </a:lnTo>
                <a:lnTo>
                  <a:pt x="875" y="739"/>
                </a:lnTo>
                <a:lnTo>
                  <a:pt x="864" y="736"/>
                </a:lnTo>
                <a:lnTo>
                  <a:pt x="854" y="732"/>
                </a:lnTo>
                <a:lnTo>
                  <a:pt x="843" y="729"/>
                </a:lnTo>
                <a:lnTo>
                  <a:pt x="833" y="725"/>
                </a:lnTo>
                <a:lnTo>
                  <a:pt x="823" y="719"/>
                </a:lnTo>
                <a:lnTo>
                  <a:pt x="813" y="715"/>
                </a:lnTo>
                <a:lnTo>
                  <a:pt x="804" y="709"/>
                </a:lnTo>
                <a:lnTo>
                  <a:pt x="794" y="704"/>
                </a:lnTo>
                <a:lnTo>
                  <a:pt x="786" y="698"/>
                </a:lnTo>
                <a:lnTo>
                  <a:pt x="760" y="683"/>
                </a:lnTo>
                <a:lnTo>
                  <a:pt x="732" y="666"/>
                </a:lnTo>
                <a:lnTo>
                  <a:pt x="703" y="649"/>
                </a:lnTo>
                <a:lnTo>
                  <a:pt x="671" y="629"/>
                </a:lnTo>
                <a:lnTo>
                  <a:pt x="639" y="609"/>
                </a:lnTo>
                <a:lnTo>
                  <a:pt x="606" y="587"/>
                </a:lnTo>
                <a:lnTo>
                  <a:pt x="572" y="565"/>
                </a:lnTo>
                <a:lnTo>
                  <a:pt x="538" y="540"/>
                </a:lnTo>
                <a:lnTo>
                  <a:pt x="503" y="514"/>
                </a:lnTo>
                <a:lnTo>
                  <a:pt x="469" y="487"/>
                </a:lnTo>
                <a:lnTo>
                  <a:pt x="435" y="459"/>
                </a:lnTo>
                <a:lnTo>
                  <a:pt x="401" y="430"/>
                </a:lnTo>
                <a:lnTo>
                  <a:pt x="368" y="399"/>
                </a:lnTo>
                <a:lnTo>
                  <a:pt x="337" y="367"/>
                </a:lnTo>
                <a:lnTo>
                  <a:pt x="306" y="333"/>
                </a:lnTo>
                <a:lnTo>
                  <a:pt x="277" y="300"/>
                </a:lnTo>
                <a:lnTo>
                  <a:pt x="283" y="288"/>
                </a:lnTo>
                <a:lnTo>
                  <a:pt x="293" y="300"/>
                </a:lnTo>
                <a:lnTo>
                  <a:pt x="303" y="312"/>
                </a:lnTo>
                <a:lnTo>
                  <a:pt x="313" y="323"/>
                </a:lnTo>
                <a:lnTo>
                  <a:pt x="323" y="335"/>
                </a:lnTo>
                <a:lnTo>
                  <a:pt x="333" y="346"/>
                </a:lnTo>
                <a:lnTo>
                  <a:pt x="344" y="357"/>
                </a:lnTo>
                <a:lnTo>
                  <a:pt x="355" y="367"/>
                </a:lnTo>
                <a:lnTo>
                  <a:pt x="365" y="379"/>
                </a:lnTo>
                <a:lnTo>
                  <a:pt x="377" y="389"/>
                </a:lnTo>
                <a:lnTo>
                  <a:pt x="387" y="400"/>
                </a:lnTo>
                <a:lnTo>
                  <a:pt x="398" y="410"/>
                </a:lnTo>
                <a:lnTo>
                  <a:pt x="410" y="421"/>
                </a:lnTo>
                <a:lnTo>
                  <a:pt x="421" y="431"/>
                </a:lnTo>
                <a:lnTo>
                  <a:pt x="432" y="440"/>
                </a:lnTo>
                <a:lnTo>
                  <a:pt x="445" y="450"/>
                </a:lnTo>
                <a:lnTo>
                  <a:pt x="456" y="459"/>
                </a:lnTo>
                <a:lnTo>
                  <a:pt x="468" y="470"/>
                </a:lnTo>
                <a:lnTo>
                  <a:pt x="482" y="479"/>
                </a:lnTo>
                <a:lnTo>
                  <a:pt x="495" y="489"/>
                </a:lnTo>
                <a:lnTo>
                  <a:pt x="507" y="498"/>
                </a:lnTo>
                <a:lnTo>
                  <a:pt x="521" y="509"/>
                </a:lnTo>
                <a:lnTo>
                  <a:pt x="534" y="518"/>
                </a:lnTo>
                <a:lnTo>
                  <a:pt x="547" y="528"/>
                </a:lnTo>
                <a:lnTo>
                  <a:pt x="561" y="537"/>
                </a:lnTo>
                <a:lnTo>
                  <a:pt x="574" y="546"/>
                </a:lnTo>
                <a:lnTo>
                  <a:pt x="588" y="557"/>
                </a:lnTo>
                <a:lnTo>
                  <a:pt x="601" y="566"/>
                </a:lnTo>
                <a:lnTo>
                  <a:pt x="614" y="575"/>
                </a:lnTo>
                <a:lnTo>
                  <a:pt x="628" y="585"/>
                </a:lnTo>
                <a:lnTo>
                  <a:pt x="641" y="595"/>
                </a:lnTo>
                <a:lnTo>
                  <a:pt x="654" y="604"/>
                </a:lnTo>
                <a:lnTo>
                  <a:pt x="668" y="614"/>
                </a:lnTo>
                <a:lnTo>
                  <a:pt x="684" y="624"/>
                </a:lnTo>
                <a:lnTo>
                  <a:pt x="702" y="636"/>
                </a:lnTo>
                <a:lnTo>
                  <a:pt x="718" y="646"/>
                </a:lnTo>
                <a:lnTo>
                  <a:pt x="736" y="656"/>
                </a:lnTo>
                <a:lnTo>
                  <a:pt x="752" y="666"/>
                </a:lnTo>
                <a:lnTo>
                  <a:pt x="770" y="676"/>
                </a:lnTo>
                <a:lnTo>
                  <a:pt x="787" y="686"/>
                </a:lnTo>
                <a:lnTo>
                  <a:pt x="805" y="695"/>
                </a:lnTo>
                <a:lnTo>
                  <a:pt x="822" y="704"/>
                </a:lnTo>
                <a:lnTo>
                  <a:pt x="840" y="713"/>
                </a:lnTo>
                <a:lnTo>
                  <a:pt x="858" y="721"/>
                </a:lnTo>
                <a:lnTo>
                  <a:pt x="877" y="729"/>
                </a:lnTo>
                <a:lnTo>
                  <a:pt x="896" y="735"/>
                </a:lnTo>
                <a:lnTo>
                  <a:pt x="916" y="742"/>
                </a:lnTo>
                <a:lnTo>
                  <a:pt x="935" y="747"/>
                </a:lnTo>
                <a:lnTo>
                  <a:pt x="956" y="752"/>
                </a:lnTo>
                <a:lnTo>
                  <a:pt x="962" y="736"/>
                </a:lnTo>
                <a:lnTo>
                  <a:pt x="957" y="735"/>
                </a:lnTo>
                <a:lnTo>
                  <a:pt x="953" y="735"/>
                </a:lnTo>
                <a:lnTo>
                  <a:pt x="948" y="734"/>
                </a:lnTo>
                <a:lnTo>
                  <a:pt x="943" y="734"/>
                </a:lnTo>
                <a:lnTo>
                  <a:pt x="950" y="722"/>
                </a:lnTo>
                <a:lnTo>
                  <a:pt x="948" y="709"/>
                </a:lnTo>
                <a:lnTo>
                  <a:pt x="941" y="696"/>
                </a:lnTo>
                <a:lnTo>
                  <a:pt x="934" y="682"/>
                </a:lnTo>
                <a:lnTo>
                  <a:pt x="922" y="651"/>
                </a:lnTo>
                <a:lnTo>
                  <a:pt x="908" y="621"/>
                </a:lnTo>
                <a:lnTo>
                  <a:pt x="893" y="590"/>
                </a:lnTo>
                <a:lnTo>
                  <a:pt x="877" y="561"/>
                </a:lnTo>
                <a:lnTo>
                  <a:pt x="859" y="532"/>
                </a:lnTo>
                <a:lnTo>
                  <a:pt x="841" y="503"/>
                </a:lnTo>
                <a:lnTo>
                  <a:pt x="821" y="475"/>
                </a:lnTo>
                <a:lnTo>
                  <a:pt x="802" y="447"/>
                </a:lnTo>
                <a:lnTo>
                  <a:pt x="781" y="419"/>
                </a:lnTo>
                <a:lnTo>
                  <a:pt x="759" y="393"/>
                </a:lnTo>
                <a:lnTo>
                  <a:pt x="738" y="367"/>
                </a:lnTo>
                <a:lnTo>
                  <a:pt x="716" y="342"/>
                </a:lnTo>
                <a:lnTo>
                  <a:pt x="694" y="317"/>
                </a:lnTo>
                <a:lnTo>
                  <a:pt x="671" y="294"/>
                </a:lnTo>
                <a:lnTo>
                  <a:pt x="648" y="271"/>
                </a:lnTo>
                <a:lnTo>
                  <a:pt x="626" y="249"/>
                </a:lnTo>
                <a:lnTo>
                  <a:pt x="606" y="259"/>
                </a:lnTo>
                <a:lnTo>
                  <a:pt x="586" y="271"/>
                </a:lnTo>
                <a:lnTo>
                  <a:pt x="567" y="283"/>
                </a:lnTo>
                <a:lnTo>
                  <a:pt x="548" y="297"/>
                </a:lnTo>
                <a:lnTo>
                  <a:pt x="531" y="310"/>
                </a:lnTo>
                <a:lnTo>
                  <a:pt x="515" y="323"/>
                </a:lnTo>
                <a:lnTo>
                  <a:pt x="499" y="337"/>
                </a:lnTo>
                <a:lnTo>
                  <a:pt x="485" y="349"/>
                </a:lnTo>
                <a:lnTo>
                  <a:pt x="471" y="361"/>
                </a:lnTo>
                <a:lnTo>
                  <a:pt x="460" y="372"/>
                </a:lnTo>
                <a:lnTo>
                  <a:pt x="450" y="383"/>
                </a:lnTo>
                <a:lnTo>
                  <a:pt x="441" y="392"/>
                </a:lnTo>
                <a:lnTo>
                  <a:pt x="434" y="399"/>
                </a:lnTo>
                <a:lnTo>
                  <a:pt x="429" y="404"/>
                </a:lnTo>
                <a:lnTo>
                  <a:pt x="426" y="408"/>
                </a:lnTo>
                <a:lnTo>
                  <a:pt x="425" y="409"/>
                </a:lnTo>
                <a:lnTo>
                  <a:pt x="418" y="404"/>
                </a:lnTo>
                <a:lnTo>
                  <a:pt x="412" y="400"/>
                </a:lnTo>
                <a:lnTo>
                  <a:pt x="405" y="395"/>
                </a:lnTo>
                <a:lnTo>
                  <a:pt x="400" y="389"/>
                </a:lnTo>
                <a:lnTo>
                  <a:pt x="394" y="384"/>
                </a:lnTo>
                <a:lnTo>
                  <a:pt x="389" y="379"/>
                </a:lnTo>
                <a:lnTo>
                  <a:pt x="384" y="372"/>
                </a:lnTo>
                <a:lnTo>
                  <a:pt x="378" y="366"/>
                </a:lnTo>
                <a:lnTo>
                  <a:pt x="382" y="360"/>
                </a:lnTo>
                <a:lnTo>
                  <a:pt x="388" y="352"/>
                </a:lnTo>
                <a:lnTo>
                  <a:pt x="396" y="344"/>
                </a:lnTo>
                <a:lnTo>
                  <a:pt x="405" y="335"/>
                </a:lnTo>
                <a:lnTo>
                  <a:pt x="416" y="324"/>
                </a:lnTo>
                <a:lnTo>
                  <a:pt x="427" y="314"/>
                </a:lnTo>
                <a:lnTo>
                  <a:pt x="439" y="304"/>
                </a:lnTo>
                <a:lnTo>
                  <a:pt x="453" y="293"/>
                </a:lnTo>
                <a:lnTo>
                  <a:pt x="466" y="281"/>
                </a:lnTo>
                <a:lnTo>
                  <a:pt x="481" y="271"/>
                </a:lnTo>
                <a:lnTo>
                  <a:pt x="495" y="260"/>
                </a:lnTo>
                <a:lnTo>
                  <a:pt x="510" y="250"/>
                </a:lnTo>
                <a:lnTo>
                  <a:pt x="525" y="240"/>
                </a:lnTo>
                <a:lnTo>
                  <a:pt x="539" y="231"/>
                </a:lnTo>
                <a:lnTo>
                  <a:pt x="554" y="223"/>
                </a:lnTo>
                <a:lnTo>
                  <a:pt x="568" y="216"/>
                </a:lnTo>
                <a:lnTo>
                  <a:pt x="572" y="213"/>
                </a:lnTo>
                <a:lnTo>
                  <a:pt x="576" y="210"/>
                </a:lnTo>
                <a:lnTo>
                  <a:pt x="579" y="208"/>
                </a:lnTo>
                <a:lnTo>
                  <a:pt x="579" y="201"/>
                </a:lnTo>
                <a:lnTo>
                  <a:pt x="569" y="193"/>
                </a:lnTo>
                <a:lnTo>
                  <a:pt x="559" y="184"/>
                </a:lnTo>
                <a:lnTo>
                  <a:pt x="549" y="175"/>
                </a:lnTo>
                <a:lnTo>
                  <a:pt x="539" y="166"/>
                </a:lnTo>
                <a:lnTo>
                  <a:pt x="530" y="157"/>
                </a:lnTo>
                <a:lnTo>
                  <a:pt x="520" y="148"/>
                </a:lnTo>
                <a:lnTo>
                  <a:pt x="509" y="140"/>
                </a:lnTo>
                <a:lnTo>
                  <a:pt x="498" y="133"/>
                </a:lnTo>
                <a:lnTo>
                  <a:pt x="496" y="119"/>
                </a:lnTo>
                <a:lnTo>
                  <a:pt x="481" y="129"/>
                </a:lnTo>
                <a:lnTo>
                  <a:pt x="466" y="139"/>
                </a:lnTo>
                <a:lnTo>
                  <a:pt x="451" y="149"/>
                </a:lnTo>
                <a:lnTo>
                  <a:pt x="436" y="158"/>
                </a:lnTo>
                <a:lnTo>
                  <a:pt x="422" y="169"/>
                </a:lnTo>
                <a:lnTo>
                  <a:pt x="408" y="179"/>
                </a:lnTo>
                <a:lnTo>
                  <a:pt x="394" y="190"/>
                </a:lnTo>
                <a:lnTo>
                  <a:pt x="380" y="200"/>
                </a:lnTo>
                <a:lnTo>
                  <a:pt x="366" y="211"/>
                </a:lnTo>
                <a:lnTo>
                  <a:pt x="352" y="221"/>
                </a:lnTo>
                <a:lnTo>
                  <a:pt x="339" y="232"/>
                </a:lnTo>
                <a:lnTo>
                  <a:pt x="325" y="242"/>
                </a:lnTo>
                <a:lnTo>
                  <a:pt x="311" y="253"/>
                </a:lnTo>
                <a:lnTo>
                  <a:pt x="297" y="263"/>
                </a:lnTo>
                <a:lnTo>
                  <a:pt x="283" y="273"/>
                </a:lnTo>
                <a:lnTo>
                  <a:pt x="270" y="283"/>
                </a:lnTo>
                <a:lnTo>
                  <a:pt x="266" y="300"/>
                </a:lnTo>
                <a:lnTo>
                  <a:pt x="270" y="313"/>
                </a:lnTo>
                <a:lnTo>
                  <a:pt x="277" y="326"/>
                </a:lnTo>
                <a:lnTo>
                  <a:pt x="284" y="341"/>
                </a:lnTo>
                <a:lnTo>
                  <a:pt x="298" y="356"/>
                </a:lnTo>
                <a:lnTo>
                  <a:pt x="313" y="371"/>
                </a:lnTo>
                <a:lnTo>
                  <a:pt x="327" y="387"/>
                </a:lnTo>
                <a:lnTo>
                  <a:pt x="343" y="402"/>
                </a:lnTo>
                <a:lnTo>
                  <a:pt x="357" y="417"/>
                </a:lnTo>
                <a:lnTo>
                  <a:pt x="373" y="433"/>
                </a:lnTo>
                <a:lnTo>
                  <a:pt x="388" y="447"/>
                </a:lnTo>
                <a:lnTo>
                  <a:pt x="403" y="460"/>
                </a:lnTo>
                <a:lnTo>
                  <a:pt x="396" y="471"/>
                </a:lnTo>
                <a:lnTo>
                  <a:pt x="382" y="478"/>
                </a:lnTo>
                <a:lnTo>
                  <a:pt x="368" y="486"/>
                </a:lnTo>
                <a:lnTo>
                  <a:pt x="354" y="494"/>
                </a:lnTo>
                <a:lnTo>
                  <a:pt x="341" y="502"/>
                </a:lnTo>
                <a:lnTo>
                  <a:pt x="328" y="512"/>
                </a:lnTo>
                <a:lnTo>
                  <a:pt x="316" y="522"/>
                </a:lnTo>
                <a:lnTo>
                  <a:pt x="304" y="532"/>
                </a:lnTo>
                <a:lnTo>
                  <a:pt x="291" y="542"/>
                </a:lnTo>
                <a:lnTo>
                  <a:pt x="280" y="554"/>
                </a:lnTo>
                <a:lnTo>
                  <a:pt x="270" y="564"/>
                </a:lnTo>
                <a:lnTo>
                  <a:pt x="259" y="576"/>
                </a:lnTo>
                <a:lnTo>
                  <a:pt x="249" y="587"/>
                </a:lnTo>
                <a:lnTo>
                  <a:pt x="240" y="600"/>
                </a:lnTo>
                <a:lnTo>
                  <a:pt x="231" y="612"/>
                </a:lnTo>
                <a:lnTo>
                  <a:pt x="222" y="625"/>
                </a:lnTo>
                <a:lnTo>
                  <a:pt x="214" y="638"/>
                </a:lnTo>
                <a:lnTo>
                  <a:pt x="200" y="640"/>
                </a:lnTo>
                <a:lnTo>
                  <a:pt x="187" y="639"/>
                </a:lnTo>
                <a:lnTo>
                  <a:pt x="175" y="635"/>
                </a:lnTo>
                <a:lnTo>
                  <a:pt x="165" y="628"/>
                </a:lnTo>
                <a:lnTo>
                  <a:pt x="153" y="621"/>
                </a:lnTo>
                <a:lnTo>
                  <a:pt x="142" y="616"/>
                </a:lnTo>
                <a:lnTo>
                  <a:pt x="130" y="612"/>
                </a:lnTo>
                <a:lnTo>
                  <a:pt x="116" y="611"/>
                </a:lnTo>
                <a:lnTo>
                  <a:pt x="110" y="608"/>
                </a:lnTo>
                <a:lnTo>
                  <a:pt x="104" y="605"/>
                </a:lnTo>
                <a:lnTo>
                  <a:pt x="97" y="602"/>
                </a:lnTo>
                <a:lnTo>
                  <a:pt x="91" y="600"/>
                </a:lnTo>
                <a:lnTo>
                  <a:pt x="83" y="597"/>
                </a:lnTo>
                <a:lnTo>
                  <a:pt x="77" y="595"/>
                </a:lnTo>
                <a:lnTo>
                  <a:pt x="70" y="593"/>
                </a:lnTo>
                <a:lnTo>
                  <a:pt x="64" y="592"/>
                </a:lnTo>
                <a:lnTo>
                  <a:pt x="50" y="597"/>
                </a:lnTo>
                <a:lnTo>
                  <a:pt x="40" y="604"/>
                </a:lnTo>
                <a:lnTo>
                  <a:pt x="31" y="613"/>
                </a:lnTo>
                <a:lnTo>
                  <a:pt x="23" y="622"/>
                </a:lnTo>
                <a:lnTo>
                  <a:pt x="15" y="633"/>
                </a:lnTo>
                <a:lnTo>
                  <a:pt x="10" y="646"/>
                </a:lnTo>
                <a:lnTo>
                  <a:pt x="5" y="657"/>
                </a:lnTo>
                <a:lnTo>
                  <a:pt x="0" y="669"/>
                </a:lnTo>
                <a:lnTo>
                  <a:pt x="3" y="679"/>
                </a:lnTo>
                <a:lnTo>
                  <a:pt x="3" y="690"/>
                </a:lnTo>
                <a:lnTo>
                  <a:pt x="4" y="700"/>
                </a:lnTo>
                <a:lnTo>
                  <a:pt x="7" y="709"/>
                </a:lnTo>
                <a:lnTo>
                  <a:pt x="55" y="722"/>
                </a:lnTo>
                <a:lnTo>
                  <a:pt x="64" y="722"/>
                </a:lnTo>
                <a:lnTo>
                  <a:pt x="71" y="719"/>
                </a:lnTo>
                <a:lnTo>
                  <a:pt x="77" y="715"/>
                </a:lnTo>
                <a:lnTo>
                  <a:pt x="82" y="710"/>
                </a:lnTo>
                <a:lnTo>
                  <a:pt x="87" y="705"/>
                </a:lnTo>
                <a:lnTo>
                  <a:pt x="94" y="701"/>
                </a:lnTo>
                <a:lnTo>
                  <a:pt x="101" y="698"/>
                </a:lnTo>
                <a:lnTo>
                  <a:pt x="110" y="698"/>
                </a:lnTo>
                <a:lnTo>
                  <a:pt x="114" y="702"/>
                </a:lnTo>
                <a:lnTo>
                  <a:pt x="119" y="705"/>
                </a:lnTo>
                <a:lnTo>
                  <a:pt x="126" y="707"/>
                </a:lnTo>
                <a:lnTo>
                  <a:pt x="133" y="707"/>
                </a:lnTo>
                <a:lnTo>
                  <a:pt x="139" y="707"/>
                </a:lnTo>
                <a:lnTo>
                  <a:pt x="146" y="707"/>
                </a:lnTo>
                <a:lnTo>
                  <a:pt x="152" y="706"/>
                </a:lnTo>
                <a:lnTo>
                  <a:pt x="157" y="706"/>
                </a:lnTo>
                <a:lnTo>
                  <a:pt x="149" y="722"/>
                </a:lnTo>
                <a:lnTo>
                  <a:pt x="140" y="736"/>
                </a:lnTo>
                <a:lnTo>
                  <a:pt x="132" y="751"/>
                </a:lnTo>
                <a:lnTo>
                  <a:pt x="125" y="767"/>
                </a:lnTo>
                <a:lnTo>
                  <a:pt x="118" y="782"/>
                </a:lnTo>
                <a:lnTo>
                  <a:pt x="115" y="799"/>
                </a:lnTo>
                <a:lnTo>
                  <a:pt x="113" y="818"/>
                </a:lnTo>
                <a:lnTo>
                  <a:pt x="115" y="837"/>
                </a:lnTo>
                <a:lnTo>
                  <a:pt x="122" y="863"/>
                </a:lnTo>
                <a:lnTo>
                  <a:pt x="134" y="886"/>
                </a:lnTo>
                <a:lnTo>
                  <a:pt x="148" y="907"/>
                </a:lnTo>
                <a:lnTo>
                  <a:pt x="166" y="926"/>
                </a:lnTo>
                <a:lnTo>
                  <a:pt x="184" y="944"/>
                </a:lnTo>
                <a:lnTo>
                  <a:pt x="204" y="960"/>
                </a:lnTo>
                <a:lnTo>
                  <a:pt x="224" y="975"/>
                </a:lnTo>
                <a:lnTo>
                  <a:pt x="244" y="991"/>
                </a:lnTo>
                <a:lnTo>
                  <a:pt x="234" y="1002"/>
                </a:lnTo>
                <a:lnTo>
                  <a:pt x="222" y="1014"/>
                </a:lnTo>
                <a:lnTo>
                  <a:pt x="212" y="1027"/>
                </a:lnTo>
                <a:lnTo>
                  <a:pt x="202" y="1039"/>
                </a:lnTo>
                <a:lnTo>
                  <a:pt x="191" y="1053"/>
                </a:lnTo>
                <a:lnTo>
                  <a:pt x="182" y="1067"/>
                </a:lnTo>
                <a:lnTo>
                  <a:pt x="175" y="1082"/>
                </a:lnTo>
                <a:lnTo>
                  <a:pt x="169" y="1097"/>
                </a:lnTo>
                <a:lnTo>
                  <a:pt x="189" y="1101"/>
                </a:lnTo>
                <a:lnTo>
                  <a:pt x="210" y="1109"/>
                </a:lnTo>
                <a:lnTo>
                  <a:pt x="228" y="1117"/>
                </a:lnTo>
                <a:lnTo>
                  <a:pt x="247" y="1126"/>
                </a:lnTo>
                <a:lnTo>
                  <a:pt x="263" y="1136"/>
                </a:lnTo>
                <a:lnTo>
                  <a:pt x="281" y="1147"/>
                </a:lnTo>
                <a:lnTo>
                  <a:pt x="297" y="1160"/>
                </a:lnTo>
                <a:lnTo>
                  <a:pt x="313" y="1171"/>
                </a:lnTo>
                <a:lnTo>
                  <a:pt x="331" y="1184"/>
                </a:lnTo>
                <a:lnTo>
                  <a:pt x="346" y="1200"/>
                </a:lnTo>
                <a:lnTo>
                  <a:pt x="358" y="1218"/>
                </a:lnTo>
                <a:lnTo>
                  <a:pt x="369" y="1238"/>
                </a:lnTo>
                <a:lnTo>
                  <a:pt x="381" y="1257"/>
                </a:lnTo>
                <a:lnTo>
                  <a:pt x="393" y="1275"/>
                </a:lnTo>
                <a:lnTo>
                  <a:pt x="406" y="1292"/>
                </a:lnTo>
                <a:lnTo>
                  <a:pt x="424" y="1306"/>
                </a:lnTo>
                <a:lnTo>
                  <a:pt x="431" y="1307"/>
                </a:lnTo>
                <a:lnTo>
                  <a:pt x="437" y="1309"/>
                </a:lnTo>
                <a:lnTo>
                  <a:pt x="445" y="1311"/>
                </a:lnTo>
                <a:lnTo>
                  <a:pt x="452" y="1314"/>
                </a:lnTo>
                <a:lnTo>
                  <a:pt x="458" y="1317"/>
                </a:lnTo>
                <a:lnTo>
                  <a:pt x="465" y="1319"/>
                </a:lnTo>
                <a:lnTo>
                  <a:pt x="471" y="1324"/>
                </a:lnTo>
                <a:lnTo>
                  <a:pt x="477" y="1327"/>
                </a:lnTo>
                <a:lnTo>
                  <a:pt x="484" y="1339"/>
                </a:lnTo>
                <a:lnTo>
                  <a:pt x="488" y="1353"/>
                </a:lnTo>
                <a:lnTo>
                  <a:pt x="490" y="1369"/>
                </a:lnTo>
                <a:lnTo>
                  <a:pt x="489" y="1384"/>
                </a:lnTo>
                <a:lnTo>
                  <a:pt x="504" y="1384"/>
                </a:lnTo>
                <a:lnTo>
                  <a:pt x="520" y="1384"/>
                </a:lnTo>
                <a:lnTo>
                  <a:pt x="536" y="1384"/>
                </a:lnTo>
                <a:lnTo>
                  <a:pt x="554" y="1384"/>
                </a:lnTo>
                <a:lnTo>
                  <a:pt x="570" y="1384"/>
                </a:lnTo>
                <a:lnTo>
                  <a:pt x="588" y="1384"/>
                </a:lnTo>
                <a:lnTo>
                  <a:pt x="604" y="1384"/>
                </a:lnTo>
                <a:lnTo>
                  <a:pt x="620" y="1385"/>
                </a:lnTo>
                <a:lnTo>
                  <a:pt x="626" y="1381"/>
                </a:lnTo>
                <a:lnTo>
                  <a:pt x="618" y="1366"/>
                </a:lnTo>
                <a:lnTo>
                  <a:pt x="610" y="1351"/>
                </a:lnTo>
                <a:lnTo>
                  <a:pt x="600" y="1339"/>
                </a:lnTo>
                <a:lnTo>
                  <a:pt x="590" y="1327"/>
                </a:lnTo>
                <a:lnTo>
                  <a:pt x="577" y="1316"/>
                </a:lnTo>
                <a:lnTo>
                  <a:pt x="564" y="1306"/>
                </a:lnTo>
                <a:lnTo>
                  <a:pt x="551" y="1297"/>
                </a:lnTo>
                <a:lnTo>
                  <a:pt x="537" y="1289"/>
                </a:lnTo>
                <a:lnTo>
                  <a:pt x="538" y="1265"/>
                </a:lnTo>
                <a:lnTo>
                  <a:pt x="531" y="1250"/>
                </a:lnTo>
                <a:lnTo>
                  <a:pt x="521" y="1238"/>
                </a:lnTo>
                <a:lnTo>
                  <a:pt x="506" y="1230"/>
                </a:lnTo>
                <a:lnTo>
                  <a:pt x="491" y="1224"/>
                </a:lnTo>
                <a:lnTo>
                  <a:pt x="474" y="1219"/>
                </a:lnTo>
                <a:lnTo>
                  <a:pt x="458" y="1213"/>
                </a:lnTo>
                <a:lnTo>
                  <a:pt x="442" y="1207"/>
                </a:lnTo>
                <a:lnTo>
                  <a:pt x="429" y="1197"/>
                </a:lnTo>
                <a:lnTo>
                  <a:pt x="418" y="1180"/>
                </a:lnTo>
                <a:lnTo>
                  <a:pt x="405" y="1164"/>
                </a:lnTo>
                <a:lnTo>
                  <a:pt x="392" y="1150"/>
                </a:lnTo>
                <a:lnTo>
                  <a:pt x="378" y="1134"/>
                </a:lnTo>
                <a:lnTo>
                  <a:pt x="363" y="1120"/>
                </a:lnTo>
                <a:lnTo>
                  <a:pt x="350" y="1105"/>
                </a:lnTo>
                <a:lnTo>
                  <a:pt x="337" y="1090"/>
                </a:lnTo>
                <a:lnTo>
                  <a:pt x="324" y="1075"/>
                </a:lnTo>
                <a:lnTo>
                  <a:pt x="334" y="1070"/>
                </a:lnTo>
                <a:lnTo>
                  <a:pt x="345" y="1065"/>
                </a:lnTo>
                <a:lnTo>
                  <a:pt x="353" y="1058"/>
                </a:lnTo>
                <a:lnTo>
                  <a:pt x="361" y="1051"/>
                </a:lnTo>
                <a:lnTo>
                  <a:pt x="368" y="1045"/>
                </a:lnTo>
                <a:lnTo>
                  <a:pt x="376" y="1037"/>
                </a:lnTo>
                <a:lnTo>
                  <a:pt x="384" y="1030"/>
                </a:lnTo>
                <a:lnTo>
                  <a:pt x="391" y="1022"/>
                </a:lnTo>
                <a:lnTo>
                  <a:pt x="395" y="1015"/>
                </a:lnTo>
                <a:lnTo>
                  <a:pt x="400" y="1008"/>
                </a:lnTo>
                <a:lnTo>
                  <a:pt x="404" y="1002"/>
                </a:lnTo>
                <a:lnTo>
                  <a:pt x="409" y="995"/>
                </a:lnTo>
                <a:lnTo>
                  <a:pt x="413" y="989"/>
                </a:lnTo>
                <a:lnTo>
                  <a:pt x="417" y="983"/>
                </a:lnTo>
                <a:lnTo>
                  <a:pt x="422" y="977"/>
                </a:lnTo>
                <a:lnTo>
                  <a:pt x="427" y="972"/>
                </a:lnTo>
                <a:lnTo>
                  <a:pt x="434" y="957"/>
                </a:lnTo>
                <a:lnTo>
                  <a:pt x="442" y="942"/>
                </a:lnTo>
                <a:lnTo>
                  <a:pt x="450" y="927"/>
                </a:lnTo>
                <a:lnTo>
                  <a:pt x="457" y="913"/>
                </a:lnTo>
                <a:lnTo>
                  <a:pt x="464" y="898"/>
                </a:lnTo>
                <a:lnTo>
                  <a:pt x="470" y="882"/>
                </a:lnTo>
                <a:lnTo>
                  <a:pt x="476" y="867"/>
                </a:lnTo>
                <a:lnTo>
                  <a:pt x="482" y="850"/>
                </a:lnTo>
                <a:lnTo>
                  <a:pt x="486" y="854"/>
                </a:lnTo>
                <a:lnTo>
                  <a:pt x="484" y="879"/>
                </a:lnTo>
                <a:lnTo>
                  <a:pt x="480" y="904"/>
                </a:lnTo>
                <a:lnTo>
                  <a:pt x="473" y="927"/>
                </a:lnTo>
                <a:lnTo>
                  <a:pt x="465" y="950"/>
                </a:lnTo>
                <a:lnTo>
                  <a:pt x="456" y="971"/>
                </a:lnTo>
                <a:lnTo>
                  <a:pt x="445" y="992"/>
                </a:lnTo>
                <a:lnTo>
                  <a:pt x="431" y="1012"/>
                </a:lnTo>
                <a:lnTo>
                  <a:pt x="417" y="1032"/>
                </a:lnTo>
                <a:lnTo>
                  <a:pt x="414" y="1033"/>
                </a:lnTo>
                <a:lnTo>
                  <a:pt x="411" y="1033"/>
                </a:lnTo>
                <a:lnTo>
                  <a:pt x="408" y="1035"/>
                </a:lnTo>
                <a:lnTo>
                  <a:pt x="404" y="1038"/>
                </a:lnTo>
                <a:lnTo>
                  <a:pt x="403" y="1042"/>
                </a:lnTo>
                <a:lnTo>
                  <a:pt x="400" y="1045"/>
                </a:lnTo>
                <a:lnTo>
                  <a:pt x="399" y="1050"/>
                </a:lnTo>
                <a:lnTo>
                  <a:pt x="399" y="1055"/>
                </a:lnTo>
                <a:lnTo>
                  <a:pt x="410" y="1064"/>
                </a:lnTo>
                <a:lnTo>
                  <a:pt x="420" y="1071"/>
                </a:lnTo>
                <a:lnTo>
                  <a:pt x="431" y="1077"/>
                </a:lnTo>
                <a:lnTo>
                  <a:pt x="442" y="1082"/>
                </a:lnTo>
                <a:lnTo>
                  <a:pt x="454" y="1087"/>
                </a:lnTo>
                <a:lnTo>
                  <a:pt x="466" y="1092"/>
                </a:lnTo>
                <a:lnTo>
                  <a:pt x="478" y="1096"/>
                </a:lnTo>
                <a:lnTo>
                  <a:pt x="492" y="1100"/>
                </a:lnTo>
                <a:lnTo>
                  <a:pt x="504" y="1103"/>
                </a:lnTo>
                <a:lnTo>
                  <a:pt x="517" y="1108"/>
                </a:lnTo>
                <a:lnTo>
                  <a:pt x="529" y="1112"/>
                </a:lnTo>
                <a:lnTo>
                  <a:pt x="540" y="1116"/>
                </a:lnTo>
                <a:lnTo>
                  <a:pt x="552" y="1121"/>
                </a:lnTo>
                <a:lnTo>
                  <a:pt x="563" y="1126"/>
                </a:lnTo>
                <a:lnTo>
                  <a:pt x="573" y="1132"/>
                </a:lnTo>
                <a:lnTo>
                  <a:pt x="583" y="1139"/>
                </a:lnTo>
                <a:lnTo>
                  <a:pt x="591" y="1141"/>
                </a:lnTo>
                <a:lnTo>
                  <a:pt x="596" y="1144"/>
                </a:lnTo>
                <a:lnTo>
                  <a:pt x="600" y="1148"/>
                </a:lnTo>
                <a:lnTo>
                  <a:pt x="604" y="1154"/>
                </a:lnTo>
                <a:lnTo>
                  <a:pt x="608" y="1159"/>
                </a:lnTo>
                <a:lnTo>
                  <a:pt x="612" y="1164"/>
                </a:lnTo>
                <a:lnTo>
                  <a:pt x="617" y="1167"/>
                </a:lnTo>
                <a:lnTo>
                  <a:pt x="625" y="1170"/>
                </a:lnTo>
                <a:lnTo>
                  <a:pt x="629" y="1175"/>
                </a:lnTo>
                <a:lnTo>
                  <a:pt x="633" y="1180"/>
                </a:lnTo>
                <a:lnTo>
                  <a:pt x="638" y="1185"/>
                </a:lnTo>
                <a:lnTo>
                  <a:pt x="642" y="1190"/>
                </a:lnTo>
                <a:lnTo>
                  <a:pt x="646" y="1197"/>
                </a:lnTo>
                <a:lnTo>
                  <a:pt x="650" y="1202"/>
                </a:lnTo>
                <a:lnTo>
                  <a:pt x="653" y="1208"/>
                </a:lnTo>
                <a:lnTo>
                  <a:pt x="658" y="1213"/>
                </a:lnTo>
                <a:lnTo>
                  <a:pt x="660" y="1222"/>
                </a:lnTo>
                <a:lnTo>
                  <a:pt x="657" y="1231"/>
                </a:lnTo>
                <a:lnTo>
                  <a:pt x="651" y="1240"/>
                </a:lnTo>
                <a:lnTo>
                  <a:pt x="648" y="1248"/>
                </a:lnTo>
                <a:lnTo>
                  <a:pt x="650" y="1256"/>
                </a:lnTo>
                <a:lnTo>
                  <a:pt x="652" y="1264"/>
                </a:lnTo>
                <a:lnTo>
                  <a:pt x="655" y="1271"/>
                </a:lnTo>
                <a:lnTo>
                  <a:pt x="663" y="1277"/>
                </a:lnTo>
                <a:lnTo>
                  <a:pt x="677" y="1282"/>
                </a:lnTo>
                <a:lnTo>
                  <a:pt x="690" y="1287"/>
                </a:lnTo>
                <a:lnTo>
                  <a:pt x="702" y="1294"/>
                </a:lnTo>
                <a:lnTo>
                  <a:pt x="712" y="1302"/>
                </a:lnTo>
                <a:lnTo>
                  <a:pt x="720" y="1311"/>
                </a:lnTo>
                <a:lnTo>
                  <a:pt x="729" y="1322"/>
                </a:lnTo>
                <a:lnTo>
                  <a:pt x="735" y="1333"/>
                </a:lnTo>
                <a:lnTo>
                  <a:pt x="741" y="1345"/>
                </a:lnTo>
                <a:lnTo>
                  <a:pt x="748" y="1355"/>
                </a:lnTo>
                <a:lnTo>
                  <a:pt x="746" y="1368"/>
                </a:lnTo>
                <a:lnTo>
                  <a:pt x="746" y="1378"/>
                </a:lnTo>
                <a:lnTo>
                  <a:pt x="756" y="1382"/>
                </a:lnTo>
                <a:lnTo>
                  <a:pt x="771" y="1382"/>
                </a:lnTo>
                <a:lnTo>
                  <a:pt x="786" y="1383"/>
                </a:lnTo>
                <a:lnTo>
                  <a:pt x="801" y="1382"/>
                </a:lnTo>
                <a:lnTo>
                  <a:pt x="816" y="1382"/>
                </a:lnTo>
                <a:lnTo>
                  <a:pt x="830" y="1381"/>
                </a:lnTo>
                <a:lnTo>
                  <a:pt x="845" y="1379"/>
                </a:lnTo>
                <a:lnTo>
                  <a:pt x="858" y="1377"/>
                </a:lnTo>
                <a:lnTo>
                  <a:pt x="871" y="1373"/>
                </a:lnTo>
                <a:lnTo>
                  <a:pt x="864" y="1356"/>
                </a:lnTo>
                <a:lnTo>
                  <a:pt x="855" y="1340"/>
                </a:lnTo>
                <a:lnTo>
                  <a:pt x="844" y="1324"/>
                </a:lnTo>
                <a:lnTo>
                  <a:pt x="830" y="1309"/>
                </a:lnTo>
                <a:lnTo>
                  <a:pt x="816" y="1296"/>
                </a:lnTo>
                <a:lnTo>
                  <a:pt x="800" y="1285"/>
                </a:lnTo>
                <a:lnTo>
                  <a:pt x="783" y="1274"/>
                </a:lnTo>
                <a:lnTo>
                  <a:pt x="766" y="1267"/>
                </a:lnTo>
                <a:lnTo>
                  <a:pt x="769" y="1258"/>
                </a:lnTo>
                <a:lnTo>
                  <a:pt x="774" y="1251"/>
                </a:lnTo>
                <a:lnTo>
                  <a:pt x="777" y="1243"/>
                </a:lnTo>
                <a:lnTo>
                  <a:pt x="776" y="1231"/>
                </a:lnTo>
                <a:lnTo>
                  <a:pt x="772" y="1225"/>
                </a:lnTo>
                <a:lnTo>
                  <a:pt x="767" y="1219"/>
                </a:lnTo>
                <a:lnTo>
                  <a:pt x="760" y="1213"/>
                </a:lnTo>
                <a:lnTo>
                  <a:pt x="753" y="1209"/>
                </a:lnTo>
                <a:lnTo>
                  <a:pt x="746" y="1205"/>
                </a:lnTo>
                <a:lnTo>
                  <a:pt x="738" y="1202"/>
                </a:lnTo>
                <a:lnTo>
                  <a:pt x="730" y="1200"/>
                </a:lnTo>
                <a:lnTo>
                  <a:pt x="721" y="1200"/>
                </a:lnTo>
                <a:lnTo>
                  <a:pt x="716" y="1191"/>
                </a:lnTo>
                <a:lnTo>
                  <a:pt x="712" y="1183"/>
                </a:lnTo>
                <a:lnTo>
                  <a:pt x="708" y="1174"/>
                </a:lnTo>
                <a:lnTo>
                  <a:pt x="704" y="1165"/>
                </a:lnTo>
                <a:lnTo>
                  <a:pt x="693" y="1141"/>
                </a:lnTo>
                <a:lnTo>
                  <a:pt x="679" y="1121"/>
                </a:lnTo>
                <a:lnTo>
                  <a:pt x="663" y="1102"/>
                </a:lnTo>
                <a:lnTo>
                  <a:pt x="644" y="1087"/>
                </a:lnTo>
                <a:lnTo>
                  <a:pt x="624" y="1073"/>
                </a:lnTo>
                <a:lnTo>
                  <a:pt x="601" y="1060"/>
                </a:lnTo>
                <a:lnTo>
                  <a:pt x="577" y="1049"/>
                </a:lnTo>
                <a:lnTo>
                  <a:pt x="554" y="1040"/>
                </a:lnTo>
                <a:lnTo>
                  <a:pt x="553" y="1036"/>
                </a:lnTo>
                <a:lnTo>
                  <a:pt x="558" y="1034"/>
                </a:lnTo>
                <a:lnTo>
                  <a:pt x="564" y="1031"/>
                </a:lnTo>
                <a:lnTo>
                  <a:pt x="569" y="1028"/>
                </a:lnTo>
                <a:lnTo>
                  <a:pt x="573" y="1024"/>
                </a:lnTo>
                <a:lnTo>
                  <a:pt x="578" y="1019"/>
                </a:lnTo>
                <a:lnTo>
                  <a:pt x="582" y="1014"/>
                </a:lnTo>
                <a:lnTo>
                  <a:pt x="587" y="1010"/>
                </a:lnTo>
                <a:lnTo>
                  <a:pt x="591" y="1005"/>
                </a:lnTo>
                <a:lnTo>
                  <a:pt x="602" y="993"/>
                </a:lnTo>
                <a:lnTo>
                  <a:pt x="611" y="980"/>
                </a:lnTo>
                <a:lnTo>
                  <a:pt x="618" y="964"/>
                </a:lnTo>
                <a:lnTo>
                  <a:pt x="624" y="949"/>
                </a:lnTo>
                <a:lnTo>
                  <a:pt x="628" y="932"/>
                </a:lnTo>
                <a:lnTo>
                  <a:pt x="630" y="917"/>
                </a:lnTo>
                <a:lnTo>
                  <a:pt x="631" y="901"/>
                </a:lnTo>
                <a:lnTo>
                  <a:pt x="631" y="884"/>
                </a:lnTo>
                <a:lnTo>
                  <a:pt x="628" y="871"/>
                </a:lnTo>
                <a:lnTo>
                  <a:pt x="624" y="859"/>
                </a:lnTo>
                <a:lnTo>
                  <a:pt x="617" y="847"/>
                </a:lnTo>
                <a:lnTo>
                  <a:pt x="611" y="836"/>
                </a:lnTo>
                <a:lnTo>
                  <a:pt x="603" y="826"/>
                </a:lnTo>
                <a:lnTo>
                  <a:pt x="594" y="817"/>
                </a:lnTo>
                <a:lnTo>
                  <a:pt x="583" y="810"/>
                </a:lnTo>
                <a:lnTo>
                  <a:pt x="572" y="802"/>
                </a:lnTo>
                <a:lnTo>
                  <a:pt x="582" y="802"/>
                </a:lnTo>
                <a:lnTo>
                  <a:pt x="592" y="802"/>
                </a:lnTo>
                <a:lnTo>
                  <a:pt x="601" y="804"/>
                </a:lnTo>
                <a:lnTo>
                  <a:pt x="610" y="808"/>
                </a:lnTo>
                <a:lnTo>
                  <a:pt x="619" y="811"/>
                </a:lnTo>
                <a:lnTo>
                  <a:pt x="630" y="814"/>
                </a:lnTo>
                <a:lnTo>
                  <a:pt x="639" y="817"/>
                </a:lnTo>
                <a:lnTo>
                  <a:pt x="648" y="820"/>
                </a:lnTo>
                <a:lnTo>
                  <a:pt x="663" y="825"/>
                </a:lnTo>
                <a:lnTo>
                  <a:pt x="678" y="829"/>
                </a:lnTo>
                <a:lnTo>
                  <a:pt x="694" y="833"/>
                </a:lnTo>
                <a:lnTo>
                  <a:pt x="708" y="837"/>
                </a:lnTo>
                <a:lnTo>
                  <a:pt x="723" y="840"/>
                </a:lnTo>
                <a:lnTo>
                  <a:pt x="738" y="844"/>
                </a:lnTo>
                <a:lnTo>
                  <a:pt x="753" y="847"/>
                </a:lnTo>
                <a:lnTo>
                  <a:pt x="769" y="851"/>
                </a:lnTo>
                <a:lnTo>
                  <a:pt x="784" y="853"/>
                </a:lnTo>
                <a:lnTo>
                  <a:pt x="799" y="856"/>
                </a:lnTo>
                <a:lnTo>
                  <a:pt x="814" y="858"/>
                </a:lnTo>
                <a:lnTo>
                  <a:pt x="829" y="860"/>
                </a:lnTo>
                <a:lnTo>
                  <a:pt x="845" y="861"/>
                </a:lnTo>
                <a:lnTo>
                  <a:pt x="860" y="862"/>
                </a:lnTo>
                <a:lnTo>
                  <a:pt x="876" y="863"/>
                </a:lnTo>
                <a:lnTo>
                  <a:pt x="891" y="864"/>
                </a:lnTo>
                <a:lnTo>
                  <a:pt x="909" y="862"/>
                </a:lnTo>
                <a:lnTo>
                  <a:pt x="926" y="861"/>
                </a:lnTo>
                <a:lnTo>
                  <a:pt x="945" y="859"/>
                </a:lnTo>
                <a:lnTo>
                  <a:pt x="962" y="857"/>
                </a:lnTo>
                <a:lnTo>
                  <a:pt x="981" y="855"/>
                </a:lnTo>
                <a:lnTo>
                  <a:pt x="997" y="852"/>
                </a:lnTo>
                <a:lnTo>
                  <a:pt x="1014" y="848"/>
                </a:lnTo>
                <a:lnTo>
                  <a:pt x="1029" y="844"/>
                </a:lnTo>
                <a:lnTo>
                  <a:pt x="1036" y="840"/>
                </a:lnTo>
                <a:lnTo>
                  <a:pt x="1042" y="837"/>
                </a:lnTo>
                <a:lnTo>
                  <a:pt x="1050" y="834"/>
                </a:lnTo>
                <a:lnTo>
                  <a:pt x="1057" y="830"/>
                </a:lnTo>
                <a:lnTo>
                  <a:pt x="1064" y="827"/>
                </a:lnTo>
                <a:lnTo>
                  <a:pt x="1071" y="823"/>
                </a:lnTo>
                <a:lnTo>
                  <a:pt x="1077" y="819"/>
                </a:lnTo>
                <a:lnTo>
                  <a:pt x="1084" y="814"/>
                </a:lnTo>
                <a:lnTo>
                  <a:pt x="1091" y="807"/>
                </a:lnTo>
                <a:lnTo>
                  <a:pt x="1096" y="799"/>
                </a:lnTo>
                <a:lnTo>
                  <a:pt x="1100" y="791"/>
                </a:lnTo>
                <a:lnTo>
                  <a:pt x="1103" y="782"/>
                </a:lnTo>
                <a:lnTo>
                  <a:pt x="1106" y="773"/>
                </a:lnTo>
                <a:lnTo>
                  <a:pt x="1110" y="762"/>
                </a:lnTo>
                <a:lnTo>
                  <a:pt x="1113" y="754"/>
                </a:lnTo>
                <a:lnTo>
                  <a:pt x="1119" y="745"/>
                </a:lnTo>
                <a:lnTo>
                  <a:pt x="1120" y="715"/>
                </a:lnTo>
                <a:lnTo>
                  <a:pt x="1117" y="685"/>
                </a:lnTo>
                <a:lnTo>
                  <a:pt x="1112" y="656"/>
                </a:lnTo>
                <a:lnTo>
                  <a:pt x="1101" y="631"/>
                </a:lnTo>
                <a:lnTo>
                  <a:pt x="1089" y="603"/>
                </a:lnTo>
                <a:lnTo>
                  <a:pt x="1073" y="577"/>
                </a:lnTo>
                <a:lnTo>
                  <a:pt x="1055" y="554"/>
                </a:lnTo>
                <a:lnTo>
                  <a:pt x="1035" y="530"/>
                </a:lnTo>
                <a:lnTo>
                  <a:pt x="1016" y="508"/>
                </a:lnTo>
                <a:lnTo>
                  <a:pt x="999" y="484"/>
                </a:lnTo>
                <a:lnTo>
                  <a:pt x="985" y="458"/>
                </a:lnTo>
                <a:lnTo>
                  <a:pt x="975" y="430"/>
                </a:lnTo>
                <a:lnTo>
                  <a:pt x="972" y="418"/>
                </a:lnTo>
                <a:lnTo>
                  <a:pt x="971" y="406"/>
                </a:lnTo>
                <a:lnTo>
                  <a:pt x="970" y="395"/>
                </a:lnTo>
                <a:lnTo>
                  <a:pt x="963" y="385"/>
                </a:lnTo>
                <a:lnTo>
                  <a:pt x="960" y="385"/>
                </a:lnTo>
                <a:lnTo>
                  <a:pt x="957" y="387"/>
                </a:lnTo>
                <a:lnTo>
                  <a:pt x="954" y="389"/>
                </a:lnTo>
                <a:lnTo>
                  <a:pt x="951" y="391"/>
                </a:lnTo>
                <a:lnTo>
                  <a:pt x="942" y="364"/>
                </a:lnTo>
                <a:lnTo>
                  <a:pt x="933" y="338"/>
                </a:lnTo>
                <a:lnTo>
                  <a:pt x="924" y="311"/>
                </a:lnTo>
                <a:lnTo>
                  <a:pt x="916" y="285"/>
                </a:lnTo>
                <a:lnTo>
                  <a:pt x="906" y="260"/>
                </a:lnTo>
                <a:lnTo>
                  <a:pt x="896" y="234"/>
                </a:lnTo>
                <a:lnTo>
                  <a:pt x="885" y="209"/>
                </a:lnTo>
                <a:lnTo>
                  <a:pt x="874" y="184"/>
                </a:lnTo>
                <a:lnTo>
                  <a:pt x="861" y="159"/>
                </a:lnTo>
                <a:lnTo>
                  <a:pt x="849" y="135"/>
                </a:lnTo>
                <a:lnTo>
                  <a:pt x="837" y="111"/>
                </a:lnTo>
                <a:lnTo>
                  <a:pt x="824" y="88"/>
                </a:lnTo>
                <a:lnTo>
                  <a:pt x="810" y="65"/>
                </a:lnTo>
                <a:lnTo>
                  <a:pt x="794" y="43"/>
                </a:lnTo>
                <a:lnTo>
                  <a:pt x="778" y="21"/>
                </a:lnTo>
                <a:lnTo>
                  <a:pt x="759" y="0"/>
                </a:lnTo>
                <a:lnTo>
                  <a:pt x="742" y="6"/>
                </a:lnTo>
                <a:lnTo>
                  <a:pt x="725" y="12"/>
                </a:lnTo>
                <a:lnTo>
                  <a:pt x="709" y="18"/>
                </a:lnTo>
                <a:lnTo>
                  <a:pt x="691" y="24"/>
                </a:lnTo>
                <a:lnTo>
                  <a:pt x="675" y="31"/>
                </a:lnTo>
                <a:lnTo>
                  <a:pt x="659" y="39"/>
                </a:lnTo>
                <a:lnTo>
                  <a:pt x="642" y="46"/>
                </a:lnTo>
                <a:lnTo>
                  <a:pt x="626" y="53"/>
                </a:lnTo>
                <a:lnTo>
                  <a:pt x="609" y="61"/>
                </a:lnTo>
                <a:lnTo>
                  <a:pt x="593" y="69"/>
                </a:lnTo>
                <a:lnTo>
                  <a:pt x="577" y="78"/>
                </a:lnTo>
                <a:lnTo>
                  <a:pt x="561" y="86"/>
                </a:lnTo>
                <a:lnTo>
                  <a:pt x="544" y="94"/>
                </a:lnTo>
                <a:lnTo>
                  <a:pt x="528" y="102"/>
                </a:lnTo>
                <a:lnTo>
                  <a:pt x="512" y="111"/>
                </a:lnTo>
                <a:lnTo>
                  <a:pt x="496" y="119"/>
                </a:lnTo>
                <a:lnTo>
                  <a:pt x="498" y="133"/>
                </a:lnTo>
                <a:lnTo>
                  <a:pt x="504" y="128"/>
                </a:lnTo>
                <a:lnTo>
                  <a:pt x="511" y="124"/>
                </a:lnTo>
                <a:lnTo>
                  <a:pt x="519" y="119"/>
                </a:lnTo>
                <a:lnTo>
                  <a:pt x="526" y="115"/>
                </a:lnTo>
                <a:lnTo>
                  <a:pt x="533" y="112"/>
                </a:lnTo>
                <a:lnTo>
                  <a:pt x="540" y="109"/>
                </a:lnTo>
                <a:lnTo>
                  <a:pt x="547" y="105"/>
                </a:lnTo>
                <a:lnTo>
                  <a:pt x="555" y="101"/>
                </a:lnTo>
                <a:lnTo>
                  <a:pt x="560" y="105"/>
                </a:lnTo>
                <a:lnTo>
                  <a:pt x="571" y="113"/>
                </a:lnTo>
                <a:lnTo>
                  <a:pt x="586" y="125"/>
                </a:lnTo>
                <a:lnTo>
                  <a:pt x="601" y="138"/>
                </a:lnTo>
                <a:lnTo>
                  <a:pt x="616" y="151"/>
                </a:lnTo>
                <a:lnTo>
                  <a:pt x="630" y="162"/>
                </a:lnTo>
                <a:lnTo>
                  <a:pt x="639" y="171"/>
                </a:lnTo>
                <a:lnTo>
                  <a:pt x="642" y="174"/>
                </a:lnTo>
                <a:lnTo>
                  <a:pt x="651" y="167"/>
                </a:lnTo>
                <a:lnTo>
                  <a:pt x="662" y="160"/>
                </a:lnTo>
                <a:lnTo>
                  <a:pt x="671" y="153"/>
                </a:lnTo>
                <a:lnTo>
                  <a:pt x="681" y="147"/>
                </a:lnTo>
                <a:lnTo>
                  <a:pt x="690" y="140"/>
                </a:lnTo>
                <a:lnTo>
                  <a:pt x="701" y="134"/>
                </a:lnTo>
                <a:lnTo>
                  <a:pt x="711" y="128"/>
                </a:lnTo>
                <a:lnTo>
                  <a:pt x="721" y="123"/>
                </a:lnTo>
                <a:lnTo>
                  <a:pt x="732" y="117"/>
                </a:lnTo>
                <a:lnTo>
                  <a:pt x="742" y="112"/>
                </a:lnTo>
                <a:lnTo>
                  <a:pt x="753" y="107"/>
                </a:lnTo>
                <a:lnTo>
                  <a:pt x="765" y="103"/>
                </a:lnTo>
                <a:lnTo>
                  <a:pt x="776" y="100"/>
                </a:lnTo>
                <a:lnTo>
                  <a:pt x="787" y="97"/>
                </a:lnTo>
                <a:lnTo>
                  <a:pt x="800" y="94"/>
                </a:lnTo>
                <a:lnTo>
                  <a:pt x="812" y="92"/>
                </a:lnTo>
                <a:lnTo>
                  <a:pt x="817" y="97"/>
                </a:lnTo>
                <a:lnTo>
                  <a:pt x="822" y="103"/>
                </a:lnTo>
                <a:lnTo>
                  <a:pt x="826" y="111"/>
                </a:lnTo>
                <a:lnTo>
                  <a:pt x="830" y="118"/>
                </a:lnTo>
                <a:lnTo>
                  <a:pt x="810" y="126"/>
                </a:lnTo>
                <a:lnTo>
                  <a:pt x="786" y="137"/>
                </a:lnTo>
                <a:lnTo>
                  <a:pt x="762" y="151"/>
                </a:lnTo>
                <a:lnTo>
                  <a:pt x="739" y="167"/>
                </a:lnTo>
                <a:lnTo>
                  <a:pt x="716" y="181"/>
                </a:lnTo>
                <a:lnTo>
                  <a:pt x="698" y="194"/>
                </a:lnTo>
                <a:lnTo>
                  <a:pt x="684" y="203"/>
                </a:lnTo>
                <a:lnTo>
                  <a:pt x="676" y="208"/>
                </a:lnTo>
                <a:lnTo>
                  <a:pt x="674" y="211"/>
                </a:lnTo>
                <a:lnTo>
                  <a:pt x="674" y="214"/>
                </a:lnTo>
                <a:lnTo>
                  <a:pt x="674" y="218"/>
                </a:lnTo>
                <a:lnTo>
                  <a:pt x="675" y="221"/>
                </a:lnTo>
                <a:lnTo>
                  <a:pt x="683" y="230"/>
                </a:lnTo>
                <a:lnTo>
                  <a:pt x="691" y="239"/>
                </a:lnTo>
                <a:lnTo>
                  <a:pt x="700" y="249"/>
                </a:lnTo>
                <a:lnTo>
                  <a:pt x="707" y="258"/>
                </a:lnTo>
                <a:lnTo>
                  <a:pt x="715" y="267"/>
                </a:lnTo>
                <a:lnTo>
                  <a:pt x="722" y="277"/>
                </a:lnTo>
                <a:lnTo>
                  <a:pt x="730" y="286"/>
                </a:lnTo>
                <a:lnTo>
                  <a:pt x="738" y="297"/>
                </a:lnTo>
                <a:lnTo>
                  <a:pt x="761" y="326"/>
                </a:lnTo>
                <a:lnTo>
                  <a:pt x="783" y="358"/>
                </a:lnTo>
                <a:lnTo>
                  <a:pt x="805" y="390"/>
                </a:lnTo>
                <a:lnTo>
                  <a:pt x="825" y="423"/>
                </a:lnTo>
                <a:lnTo>
                  <a:pt x="845" y="455"/>
                </a:lnTo>
                <a:lnTo>
                  <a:pt x="863" y="487"/>
                </a:lnTo>
                <a:lnTo>
                  <a:pt x="881" y="519"/>
                </a:lnTo>
                <a:lnTo>
                  <a:pt x="897" y="548"/>
                </a:lnTo>
                <a:lnTo>
                  <a:pt x="912" y="578"/>
                </a:lnTo>
                <a:lnTo>
                  <a:pt x="925" y="605"/>
                </a:lnTo>
                <a:lnTo>
                  <a:pt x="936" y="630"/>
                </a:lnTo>
                <a:lnTo>
                  <a:pt x="946" y="653"/>
                </a:lnTo>
                <a:lnTo>
                  <a:pt x="954" y="672"/>
                </a:lnTo>
                <a:lnTo>
                  <a:pt x="960" y="688"/>
                </a:lnTo>
                <a:lnTo>
                  <a:pt x="965" y="701"/>
                </a:lnTo>
                <a:lnTo>
                  <a:pt x="967" y="709"/>
                </a:lnTo>
                <a:lnTo>
                  <a:pt x="962" y="736"/>
                </a:lnTo>
                <a:lnTo>
                  <a:pt x="956" y="752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AutoShape 75"/>
          <xdr:cNvSpPr>
            <a:spLocks/>
          </xdr:cNvSpPr>
        </xdr:nvSpPr>
        <xdr:spPr>
          <a:xfrm>
            <a:off x="188" y="251"/>
            <a:ext cx="11" cy="7"/>
          </a:xfrm>
          <a:custGeom>
            <a:pathLst>
              <a:path h="130" w="266">
                <a:moveTo>
                  <a:pt x="22" y="128"/>
                </a:moveTo>
                <a:lnTo>
                  <a:pt x="30" y="130"/>
                </a:lnTo>
                <a:lnTo>
                  <a:pt x="37" y="130"/>
                </a:lnTo>
                <a:lnTo>
                  <a:pt x="44" y="128"/>
                </a:lnTo>
                <a:lnTo>
                  <a:pt x="51" y="125"/>
                </a:lnTo>
                <a:lnTo>
                  <a:pt x="56" y="120"/>
                </a:lnTo>
                <a:lnTo>
                  <a:pt x="60" y="117"/>
                </a:lnTo>
                <a:lnTo>
                  <a:pt x="64" y="113"/>
                </a:lnTo>
                <a:lnTo>
                  <a:pt x="65" y="111"/>
                </a:lnTo>
                <a:lnTo>
                  <a:pt x="64" y="102"/>
                </a:lnTo>
                <a:lnTo>
                  <a:pt x="59" y="91"/>
                </a:lnTo>
                <a:lnTo>
                  <a:pt x="56" y="81"/>
                </a:lnTo>
                <a:lnTo>
                  <a:pt x="54" y="74"/>
                </a:lnTo>
                <a:lnTo>
                  <a:pt x="51" y="72"/>
                </a:lnTo>
                <a:lnTo>
                  <a:pt x="44" y="72"/>
                </a:lnTo>
                <a:lnTo>
                  <a:pt x="36" y="73"/>
                </a:lnTo>
                <a:lnTo>
                  <a:pt x="30" y="75"/>
                </a:lnTo>
                <a:lnTo>
                  <a:pt x="26" y="75"/>
                </a:lnTo>
                <a:lnTo>
                  <a:pt x="24" y="73"/>
                </a:lnTo>
                <a:lnTo>
                  <a:pt x="23" y="69"/>
                </a:lnTo>
                <a:lnTo>
                  <a:pt x="25" y="65"/>
                </a:lnTo>
                <a:lnTo>
                  <a:pt x="29" y="63"/>
                </a:lnTo>
                <a:lnTo>
                  <a:pt x="33" y="61"/>
                </a:lnTo>
                <a:lnTo>
                  <a:pt x="39" y="59"/>
                </a:lnTo>
                <a:lnTo>
                  <a:pt x="46" y="57"/>
                </a:lnTo>
                <a:lnTo>
                  <a:pt x="52" y="56"/>
                </a:lnTo>
                <a:lnTo>
                  <a:pt x="57" y="54"/>
                </a:lnTo>
                <a:lnTo>
                  <a:pt x="61" y="53"/>
                </a:lnTo>
                <a:lnTo>
                  <a:pt x="62" y="53"/>
                </a:lnTo>
                <a:lnTo>
                  <a:pt x="64" y="55"/>
                </a:lnTo>
                <a:lnTo>
                  <a:pt x="66" y="60"/>
                </a:lnTo>
                <a:lnTo>
                  <a:pt x="68" y="65"/>
                </a:lnTo>
                <a:lnTo>
                  <a:pt x="69" y="67"/>
                </a:lnTo>
                <a:lnTo>
                  <a:pt x="83" y="114"/>
                </a:lnTo>
                <a:lnTo>
                  <a:pt x="89" y="114"/>
                </a:lnTo>
                <a:lnTo>
                  <a:pt x="99" y="113"/>
                </a:lnTo>
                <a:lnTo>
                  <a:pt x="110" y="111"/>
                </a:lnTo>
                <a:lnTo>
                  <a:pt x="121" y="109"/>
                </a:lnTo>
                <a:lnTo>
                  <a:pt x="133" y="107"/>
                </a:lnTo>
                <a:lnTo>
                  <a:pt x="145" y="105"/>
                </a:lnTo>
                <a:lnTo>
                  <a:pt x="156" y="103"/>
                </a:lnTo>
                <a:lnTo>
                  <a:pt x="164" y="101"/>
                </a:lnTo>
                <a:lnTo>
                  <a:pt x="168" y="90"/>
                </a:lnTo>
                <a:lnTo>
                  <a:pt x="170" y="81"/>
                </a:lnTo>
                <a:lnTo>
                  <a:pt x="166" y="70"/>
                </a:lnTo>
                <a:lnTo>
                  <a:pt x="161" y="61"/>
                </a:lnTo>
                <a:lnTo>
                  <a:pt x="156" y="59"/>
                </a:lnTo>
                <a:lnTo>
                  <a:pt x="150" y="58"/>
                </a:lnTo>
                <a:lnTo>
                  <a:pt x="143" y="58"/>
                </a:lnTo>
                <a:lnTo>
                  <a:pt x="137" y="58"/>
                </a:lnTo>
                <a:lnTo>
                  <a:pt x="131" y="60"/>
                </a:lnTo>
                <a:lnTo>
                  <a:pt x="126" y="61"/>
                </a:lnTo>
                <a:lnTo>
                  <a:pt x="123" y="62"/>
                </a:lnTo>
                <a:lnTo>
                  <a:pt x="122" y="62"/>
                </a:lnTo>
                <a:lnTo>
                  <a:pt x="118" y="51"/>
                </a:lnTo>
                <a:lnTo>
                  <a:pt x="124" y="49"/>
                </a:lnTo>
                <a:lnTo>
                  <a:pt x="130" y="47"/>
                </a:lnTo>
                <a:lnTo>
                  <a:pt x="137" y="46"/>
                </a:lnTo>
                <a:lnTo>
                  <a:pt x="144" y="45"/>
                </a:lnTo>
                <a:lnTo>
                  <a:pt x="151" y="44"/>
                </a:lnTo>
                <a:lnTo>
                  <a:pt x="158" y="44"/>
                </a:lnTo>
                <a:lnTo>
                  <a:pt x="164" y="45"/>
                </a:lnTo>
                <a:lnTo>
                  <a:pt x="172" y="46"/>
                </a:lnTo>
                <a:lnTo>
                  <a:pt x="180" y="92"/>
                </a:lnTo>
                <a:lnTo>
                  <a:pt x="190" y="96"/>
                </a:lnTo>
                <a:lnTo>
                  <a:pt x="199" y="97"/>
                </a:lnTo>
                <a:lnTo>
                  <a:pt x="210" y="96"/>
                </a:lnTo>
                <a:lnTo>
                  <a:pt x="220" y="94"/>
                </a:lnTo>
                <a:lnTo>
                  <a:pt x="229" y="91"/>
                </a:lnTo>
                <a:lnTo>
                  <a:pt x="239" y="87"/>
                </a:lnTo>
                <a:lnTo>
                  <a:pt x="249" y="84"/>
                </a:lnTo>
                <a:lnTo>
                  <a:pt x="259" y="82"/>
                </a:lnTo>
                <a:lnTo>
                  <a:pt x="264" y="71"/>
                </a:lnTo>
                <a:lnTo>
                  <a:pt x="266" y="61"/>
                </a:lnTo>
                <a:lnTo>
                  <a:pt x="265" y="50"/>
                </a:lnTo>
                <a:lnTo>
                  <a:pt x="261" y="39"/>
                </a:lnTo>
                <a:lnTo>
                  <a:pt x="256" y="33"/>
                </a:lnTo>
                <a:lnTo>
                  <a:pt x="248" y="31"/>
                </a:lnTo>
                <a:lnTo>
                  <a:pt x="239" y="31"/>
                </a:lnTo>
                <a:lnTo>
                  <a:pt x="232" y="33"/>
                </a:lnTo>
                <a:lnTo>
                  <a:pt x="230" y="35"/>
                </a:lnTo>
                <a:lnTo>
                  <a:pt x="228" y="36"/>
                </a:lnTo>
                <a:lnTo>
                  <a:pt x="225" y="38"/>
                </a:lnTo>
                <a:lnTo>
                  <a:pt x="221" y="38"/>
                </a:lnTo>
                <a:lnTo>
                  <a:pt x="221" y="36"/>
                </a:lnTo>
                <a:lnTo>
                  <a:pt x="220" y="35"/>
                </a:lnTo>
                <a:lnTo>
                  <a:pt x="219" y="34"/>
                </a:lnTo>
                <a:lnTo>
                  <a:pt x="219" y="33"/>
                </a:lnTo>
                <a:lnTo>
                  <a:pt x="225" y="30"/>
                </a:lnTo>
                <a:lnTo>
                  <a:pt x="232" y="28"/>
                </a:lnTo>
                <a:lnTo>
                  <a:pt x="239" y="26"/>
                </a:lnTo>
                <a:lnTo>
                  <a:pt x="248" y="24"/>
                </a:lnTo>
                <a:lnTo>
                  <a:pt x="255" y="21"/>
                </a:lnTo>
                <a:lnTo>
                  <a:pt x="261" y="17"/>
                </a:lnTo>
                <a:lnTo>
                  <a:pt x="264" y="11"/>
                </a:lnTo>
                <a:lnTo>
                  <a:pt x="265" y="3"/>
                </a:lnTo>
                <a:lnTo>
                  <a:pt x="257" y="0"/>
                </a:lnTo>
                <a:lnTo>
                  <a:pt x="248" y="0"/>
                </a:lnTo>
                <a:lnTo>
                  <a:pt x="239" y="1"/>
                </a:lnTo>
                <a:lnTo>
                  <a:pt x="231" y="4"/>
                </a:lnTo>
                <a:lnTo>
                  <a:pt x="223" y="7"/>
                </a:lnTo>
                <a:lnTo>
                  <a:pt x="215" y="10"/>
                </a:lnTo>
                <a:lnTo>
                  <a:pt x="207" y="12"/>
                </a:lnTo>
                <a:lnTo>
                  <a:pt x="198" y="13"/>
                </a:lnTo>
                <a:lnTo>
                  <a:pt x="197" y="27"/>
                </a:lnTo>
                <a:lnTo>
                  <a:pt x="198" y="41"/>
                </a:lnTo>
                <a:lnTo>
                  <a:pt x="202" y="53"/>
                </a:lnTo>
                <a:lnTo>
                  <a:pt x="210" y="63"/>
                </a:lnTo>
                <a:lnTo>
                  <a:pt x="215" y="63"/>
                </a:lnTo>
                <a:lnTo>
                  <a:pt x="219" y="62"/>
                </a:lnTo>
                <a:lnTo>
                  <a:pt x="223" y="61"/>
                </a:lnTo>
                <a:lnTo>
                  <a:pt x="227" y="59"/>
                </a:lnTo>
                <a:lnTo>
                  <a:pt x="231" y="57"/>
                </a:lnTo>
                <a:lnTo>
                  <a:pt x="235" y="57"/>
                </a:lnTo>
                <a:lnTo>
                  <a:pt x="239" y="57"/>
                </a:lnTo>
                <a:lnTo>
                  <a:pt x="245" y="58"/>
                </a:lnTo>
                <a:lnTo>
                  <a:pt x="243" y="62"/>
                </a:lnTo>
                <a:lnTo>
                  <a:pt x="239" y="66"/>
                </a:lnTo>
                <a:lnTo>
                  <a:pt x="234" y="70"/>
                </a:lnTo>
                <a:lnTo>
                  <a:pt x="229" y="73"/>
                </a:lnTo>
                <a:lnTo>
                  <a:pt x="223" y="75"/>
                </a:lnTo>
                <a:lnTo>
                  <a:pt x="217" y="77"/>
                </a:lnTo>
                <a:lnTo>
                  <a:pt x="211" y="80"/>
                </a:lnTo>
                <a:lnTo>
                  <a:pt x="206" y="81"/>
                </a:lnTo>
                <a:lnTo>
                  <a:pt x="196" y="77"/>
                </a:lnTo>
                <a:lnTo>
                  <a:pt x="192" y="69"/>
                </a:lnTo>
                <a:lnTo>
                  <a:pt x="190" y="60"/>
                </a:lnTo>
                <a:lnTo>
                  <a:pt x="187" y="52"/>
                </a:lnTo>
                <a:lnTo>
                  <a:pt x="185" y="44"/>
                </a:lnTo>
                <a:lnTo>
                  <a:pt x="185" y="33"/>
                </a:lnTo>
                <a:lnTo>
                  <a:pt x="183" y="26"/>
                </a:lnTo>
                <a:lnTo>
                  <a:pt x="177" y="22"/>
                </a:lnTo>
                <a:lnTo>
                  <a:pt x="166" y="23"/>
                </a:lnTo>
                <a:lnTo>
                  <a:pt x="156" y="23"/>
                </a:lnTo>
                <a:lnTo>
                  <a:pt x="146" y="22"/>
                </a:lnTo>
                <a:lnTo>
                  <a:pt x="137" y="22"/>
                </a:lnTo>
                <a:lnTo>
                  <a:pt x="127" y="22"/>
                </a:lnTo>
                <a:lnTo>
                  <a:pt x="119" y="23"/>
                </a:lnTo>
                <a:lnTo>
                  <a:pt x="111" y="26"/>
                </a:lnTo>
                <a:lnTo>
                  <a:pt x="103" y="30"/>
                </a:lnTo>
                <a:lnTo>
                  <a:pt x="101" y="43"/>
                </a:lnTo>
                <a:lnTo>
                  <a:pt x="103" y="55"/>
                </a:lnTo>
                <a:lnTo>
                  <a:pt x="107" y="67"/>
                </a:lnTo>
                <a:lnTo>
                  <a:pt x="110" y="81"/>
                </a:lnTo>
                <a:lnTo>
                  <a:pt x="113" y="81"/>
                </a:lnTo>
                <a:lnTo>
                  <a:pt x="117" y="81"/>
                </a:lnTo>
                <a:lnTo>
                  <a:pt x="122" y="80"/>
                </a:lnTo>
                <a:lnTo>
                  <a:pt x="128" y="80"/>
                </a:lnTo>
                <a:lnTo>
                  <a:pt x="135" y="78"/>
                </a:lnTo>
                <a:lnTo>
                  <a:pt x="140" y="77"/>
                </a:lnTo>
                <a:lnTo>
                  <a:pt x="145" y="77"/>
                </a:lnTo>
                <a:lnTo>
                  <a:pt x="148" y="76"/>
                </a:lnTo>
                <a:lnTo>
                  <a:pt x="152" y="77"/>
                </a:lnTo>
                <a:lnTo>
                  <a:pt x="152" y="84"/>
                </a:lnTo>
                <a:lnTo>
                  <a:pt x="151" y="89"/>
                </a:lnTo>
                <a:lnTo>
                  <a:pt x="148" y="92"/>
                </a:lnTo>
                <a:lnTo>
                  <a:pt x="142" y="92"/>
                </a:lnTo>
                <a:lnTo>
                  <a:pt x="133" y="93"/>
                </a:lnTo>
                <a:lnTo>
                  <a:pt x="124" y="94"/>
                </a:lnTo>
                <a:lnTo>
                  <a:pt x="119" y="96"/>
                </a:lnTo>
                <a:lnTo>
                  <a:pt x="95" y="99"/>
                </a:lnTo>
                <a:lnTo>
                  <a:pt x="92" y="81"/>
                </a:lnTo>
                <a:lnTo>
                  <a:pt x="90" y="63"/>
                </a:lnTo>
                <a:lnTo>
                  <a:pt x="86" y="46"/>
                </a:lnTo>
                <a:lnTo>
                  <a:pt x="77" y="30"/>
                </a:lnTo>
                <a:lnTo>
                  <a:pt x="73" y="28"/>
                </a:lnTo>
                <a:lnTo>
                  <a:pt x="67" y="28"/>
                </a:lnTo>
                <a:lnTo>
                  <a:pt x="60" y="28"/>
                </a:lnTo>
                <a:lnTo>
                  <a:pt x="54" y="28"/>
                </a:lnTo>
                <a:lnTo>
                  <a:pt x="48" y="30"/>
                </a:lnTo>
                <a:lnTo>
                  <a:pt x="43" y="31"/>
                </a:lnTo>
                <a:lnTo>
                  <a:pt x="39" y="33"/>
                </a:lnTo>
                <a:lnTo>
                  <a:pt x="37" y="35"/>
                </a:lnTo>
                <a:lnTo>
                  <a:pt x="31" y="39"/>
                </a:lnTo>
                <a:lnTo>
                  <a:pt x="24" y="42"/>
                </a:lnTo>
                <a:lnTo>
                  <a:pt x="18" y="44"/>
                </a:lnTo>
                <a:lnTo>
                  <a:pt x="12" y="46"/>
                </a:lnTo>
                <a:lnTo>
                  <a:pt x="7" y="48"/>
                </a:lnTo>
                <a:lnTo>
                  <a:pt x="3" y="52"/>
                </a:lnTo>
                <a:lnTo>
                  <a:pt x="1" y="57"/>
                </a:lnTo>
                <a:lnTo>
                  <a:pt x="0" y="64"/>
                </a:lnTo>
                <a:lnTo>
                  <a:pt x="2" y="71"/>
                </a:lnTo>
                <a:lnTo>
                  <a:pt x="6" y="82"/>
                </a:lnTo>
                <a:lnTo>
                  <a:pt x="11" y="92"/>
                </a:lnTo>
                <a:lnTo>
                  <a:pt x="15" y="97"/>
                </a:lnTo>
                <a:lnTo>
                  <a:pt x="21" y="97"/>
                </a:lnTo>
                <a:lnTo>
                  <a:pt x="32" y="94"/>
                </a:lnTo>
                <a:lnTo>
                  <a:pt x="40" y="93"/>
                </a:lnTo>
                <a:lnTo>
                  <a:pt x="44" y="94"/>
                </a:lnTo>
                <a:lnTo>
                  <a:pt x="45" y="98"/>
                </a:lnTo>
                <a:lnTo>
                  <a:pt x="46" y="101"/>
                </a:lnTo>
                <a:lnTo>
                  <a:pt x="46" y="104"/>
                </a:lnTo>
                <a:lnTo>
                  <a:pt x="44" y="106"/>
                </a:lnTo>
                <a:lnTo>
                  <a:pt x="41" y="107"/>
                </a:lnTo>
                <a:lnTo>
                  <a:pt x="37" y="108"/>
                </a:lnTo>
                <a:lnTo>
                  <a:pt x="34" y="110"/>
                </a:lnTo>
                <a:lnTo>
                  <a:pt x="30" y="111"/>
                </a:lnTo>
                <a:lnTo>
                  <a:pt x="24" y="112"/>
                </a:lnTo>
                <a:lnTo>
                  <a:pt x="20" y="114"/>
                </a:lnTo>
                <a:lnTo>
                  <a:pt x="19" y="119"/>
                </a:lnTo>
                <a:lnTo>
                  <a:pt x="22" y="128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AutoShape 76"/>
          <xdr:cNvSpPr>
            <a:spLocks/>
          </xdr:cNvSpPr>
        </xdr:nvSpPr>
        <xdr:spPr>
          <a:xfrm>
            <a:off x="190" y="261"/>
            <a:ext cx="25" cy="31"/>
          </a:xfrm>
          <a:custGeom>
            <a:pathLst>
              <a:path h="660" w="594">
                <a:moveTo>
                  <a:pt x="242" y="352"/>
                </a:moveTo>
                <a:lnTo>
                  <a:pt x="257" y="364"/>
                </a:lnTo>
                <a:lnTo>
                  <a:pt x="275" y="375"/>
                </a:lnTo>
                <a:lnTo>
                  <a:pt x="292" y="388"/>
                </a:lnTo>
                <a:lnTo>
                  <a:pt x="309" y="402"/>
                </a:lnTo>
                <a:lnTo>
                  <a:pt x="325" y="416"/>
                </a:lnTo>
                <a:lnTo>
                  <a:pt x="341" y="430"/>
                </a:lnTo>
                <a:lnTo>
                  <a:pt x="353" y="446"/>
                </a:lnTo>
                <a:lnTo>
                  <a:pt x="363" y="461"/>
                </a:lnTo>
                <a:lnTo>
                  <a:pt x="375" y="485"/>
                </a:lnTo>
                <a:lnTo>
                  <a:pt x="379" y="509"/>
                </a:lnTo>
                <a:lnTo>
                  <a:pt x="381" y="535"/>
                </a:lnTo>
                <a:lnTo>
                  <a:pt x="385" y="561"/>
                </a:lnTo>
                <a:lnTo>
                  <a:pt x="387" y="565"/>
                </a:lnTo>
                <a:lnTo>
                  <a:pt x="390" y="571"/>
                </a:lnTo>
                <a:lnTo>
                  <a:pt x="394" y="575"/>
                </a:lnTo>
                <a:lnTo>
                  <a:pt x="398" y="578"/>
                </a:lnTo>
                <a:lnTo>
                  <a:pt x="403" y="582"/>
                </a:lnTo>
                <a:lnTo>
                  <a:pt x="408" y="584"/>
                </a:lnTo>
                <a:lnTo>
                  <a:pt x="414" y="585"/>
                </a:lnTo>
                <a:lnTo>
                  <a:pt x="420" y="586"/>
                </a:lnTo>
                <a:lnTo>
                  <a:pt x="429" y="591"/>
                </a:lnTo>
                <a:lnTo>
                  <a:pt x="435" y="598"/>
                </a:lnTo>
                <a:lnTo>
                  <a:pt x="440" y="607"/>
                </a:lnTo>
                <a:lnTo>
                  <a:pt x="445" y="617"/>
                </a:lnTo>
                <a:lnTo>
                  <a:pt x="446" y="625"/>
                </a:lnTo>
                <a:lnTo>
                  <a:pt x="447" y="632"/>
                </a:lnTo>
                <a:lnTo>
                  <a:pt x="446" y="640"/>
                </a:lnTo>
                <a:lnTo>
                  <a:pt x="441" y="647"/>
                </a:lnTo>
                <a:lnTo>
                  <a:pt x="441" y="652"/>
                </a:lnTo>
                <a:lnTo>
                  <a:pt x="446" y="656"/>
                </a:lnTo>
                <a:lnTo>
                  <a:pt x="451" y="658"/>
                </a:lnTo>
                <a:lnTo>
                  <a:pt x="456" y="660"/>
                </a:lnTo>
                <a:lnTo>
                  <a:pt x="472" y="657"/>
                </a:lnTo>
                <a:lnTo>
                  <a:pt x="489" y="656"/>
                </a:lnTo>
                <a:lnTo>
                  <a:pt x="506" y="654"/>
                </a:lnTo>
                <a:lnTo>
                  <a:pt x="523" y="654"/>
                </a:lnTo>
                <a:lnTo>
                  <a:pt x="540" y="656"/>
                </a:lnTo>
                <a:lnTo>
                  <a:pt x="557" y="656"/>
                </a:lnTo>
                <a:lnTo>
                  <a:pt x="573" y="654"/>
                </a:lnTo>
                <a:lnTo>
                  <a:pt x="590" y="652"/>
                </a:lnTo>
                <a:lnTo>
                  <a:pt x="594" y="641"/>
                </a:lnTo>
                <a:lnTo>
                  <a:pt x="591" y="630"/>
                </a:lnTo>
                <a:lnTo>
                  <a:pt x="583" y="618"/>
                </a:lnTo>
                <a:lnTo>
                  <a:pt x="578" y="606"/>
                </a:lnTo>
                <a:lnTo>
                  <a:pt x="570" y="599"/>
                </a:lnTo>
                <a:lnTo>
                  <a:pt x="561" y="592"/>
                </a:lnTo>
                <a:lnTo>
                  <a:pt x="552" y="585"/>
                </a:lnTo>
                <a:lnTo>
                  <a:pt x="542" y="578"/>
                </a:lnTo>
                <a:lnTo>
                  <a:pt x="532" y="572"/>
                </a:lnTo>
                <a:lnTo>
                  <a:pt x="522" y="567"/>
                </a:lnTo>
                <a:lnTo>
                  <a:pt x="510" y="564"/>
                </a:lnTo>
                <a:lnTo>
                  <a:pt x="499" y="563"/>
                </a:lnTo>
                <a:lnTo>
                  <a:pt x="498" y="548"/>
                </a:lnTo>
                <a:lnTo>
                  <a:pt x="495" y="533"/>
                </a:lnTo>
                <a:lnTo>
                  <a:pt x="490" y="518"/>
                </a:lnTo>
                <a:lnTo>
                  <a:pt x="484" y="506"/>
                </a:lnTo>
                <a:lnTo>
                  <a:pt x="474" y="494"/>
                </a:lnTo>
                <a:lnTo>
                  <a:pt x="465" y="484"/>
                </a:lnTo>
                <a:lnTo>
                  <a:pt x="453" y="474"/>
                </a:lnTo>
                <a:lnTo>
                  <a:pt x="440" y="466"/>
                </a:lnTo>
                <a:lnTo>
                  <a:pt x="430" y="455"/>
                </a:lnTo>
                <a:lnTo>
                  <a:pt x="423" y="442"/>
                </a:lnTo>
                <a:lnTo>
                  <a:pt x="416" y="427"/>
                </a:lnTo>
                <a:lnTo>
                  <a:pt x="410" y="413"/>
                </a:lnTo>
                <a:lnTo>
                  <a:pt x="403" y="398"/>
                </a:lnTo>
                <a:lnTo>
                  <a:pt x="396" y="383"/>
                </a:lnTo>
                <a:lnTo>
                  <a:pt x="389" y="369"/>
                </a:lnTo>
                <a:lnTo>
                  <a:pt x="380" y="357"/>
                </a:lnTo>
                <a:lnTo>
                  <a:pt x="375" y="341"/>
                </a:lnTo>
                <a:lnTo>
                  <a:pt x="367" y="328"/>
                </a:lnTo>
                <a:lnTo>
                  <a:pt x="358" y="316"/>
                </a:lnTo>
                <a:lnTo>
                  <a:pt x="349" y="303"/>
                </a:lnTo>
                <a:lnTo>
                  <a:pt x="339" y="292"/>
                </a:lnTo>
                <a:lnTo>
                  <a:pt x="328" y="281"/>
                </a:lnTo>
                <a:lnTo>
                  <a:pt x="318" y="271"/>
                </a:lnTo>
                <a:lnTo>
                  <a:pt x="308" y="259"/>
                </a:lnTo>
                <a:lnTo>
                  <a:pt x="304" y="254"/>
                </a:lnTo>
                <a:lnTo>
                  <a:pt x="299" y="250"/>
                </a:lnTo>
                <a:lnTo>
                  <a:pt x="295" y="247"/>
                </a:lnTo>
                <a:lnTo>
                  <a:pt x="290" y="243"/>
                </a:lnTo>
                <a:lnTo>
                  <a:pt x="287" y="239"/>
                </a:lnTo>
                <a:lnTo>
                  <a:pt x="285" y="234"/>
                </a:lnTo>
                <a:lnTo>
                  <a:pt x="285" y="229"/>
                </a:lnTo>
                <a:lnTo>
                  <a:pt x="288" y="221"/>
                </a:lnTo>
                <a:lnTo>
                  <a:pt x="290" y="214"/>
                </a:lnTo>
                <a:lnTo>
                  <a:pt x="289" y="207"/>
                </a:lnTo>
                <a:lnTo>
                  <a:pt x="285" y="201"/>
                </a:lnTo>
                <a:lnTo>
                  <a:pt x="283" y="194"/>
                </a:lnTo>
                <a:lnTo>
                  <a:pt x="269" y="173"/>
                </a:lnTo>
                <a:lnTo>
                  <a:pt x="255" y="153"/>
                </a:lnTo>
                <a:lnTo>
                  <a:pt x="243" y="132"/>
                </a:lnTo>
                <a:lnTo>
                  <a:pt x="230" y="111"/>
                </a:lnTo>
                <a:lnTo>
                  <a:pt x="220" y="89"/>
                </a:lnTo>
                <a:lnTo>
                  <a:pt x="212" y="66"/>
                </a:lnTo>
                <a:lnTo>
                  <a:pt x="205" y="41"/>
                </a:lnTo>
                <a:lnTo>
                  <a:pt x="200" y="16"/>
                </a:lnTo>
                <a:lnTo>
                  <a:pt x="198" y="12"/>
                </a:lnTo>
                <a:lnTo>
                  <a:pt x="194" y="8"/>
                </a:lnTo>
                <a:lnTo>
                  <a:pt x="189" y="5"/>
                </a:lnTo>
                <a:lnTo>
                  <a:pt x="182" y="2"/>
                </a:lnTo>
                <a:lnTo>
                  <a:pt x="156" y="0"/>
                </a:lnTo>
                <a:lnTo>
                  <a:pt x="134" y="3"/>
                </a:lnTo>
                <a:lnTo>
                  <a:pt x="112" y="12"/>
                </a:lnTo>
                <a:lnTo>
                  <a:pt x="93" y="23"/>
                </a:lnTo>
                <a:lnTo>
                  <a:pt x="75" y="38"/>
                </a:lnTo>
                <a:lnTo>
                  <a:pt x="59" y="55"/>
                </a:lnTo>
                <a:lnTo>
                  <a:pt x="44" y="73"/>
                </a:lnTo>
                <a:lnTo>
                  <a:pt x="31" y="92"/>
                </a:lnTo>
                <a:lnTo>
                  <a:pt x="28" y="96"/>
                </a:lnTo>
                <a:lnTo>
                  <a:pt x="24" y="101"/>
                </a:lnTo>
                <a:lnTo>
                  <a:pt x="20" y="105"/>
                </a:lnTo>
                <a:lnTo>
                  <a:pt x="14" y="108"/>
                </a:lnTo>
                <a:lnTo>
                  <a:pt x="9" y="112"/>
                </a:lnTo>
                <a:lnTo>
                  <a:pt x="4" y="115"/>
                </a:lnTo>
                <a:lnTo>
                  <a:pt x="1" y="119"/>
                </a:lnTo>
                <a:lnTo>
                  <a:pt x="0" y="122"/>
                </a:lnTo>
                <a:lnTo>
                  <a:pt x="2" y="123"/>
                </a:lnTo>
                <a:lnTo>
                  <a:pt x="5" y="123"/>
                </a:lnTo>
                <a:lnTo>
                  <a:pt x="7" y="122"/>
                </a:lnTo>
                <a:lnTo>
                  <a:pt x="9" y="121"/>
                </a:lnTo>
                <a:lnTo>
                  <a:pt x="24" y="125"/>
                </a:lnTo>
                <a:lnTo>
                  <a:pt x="36" y="131"/>
                </a:lnTo>
                <a:lnTo>
                  <a:pt x="47" y="138"/>
                </a:lnTo>
                <a:lnTo>
                  <a:pt x="59" y="147"/>
                </a:lnTo>
                <a:lnTo>
                  <a:pt x="68" y="156"/>
                </a:lnTo>
                <a:lnTo>
                  <a:pt x="77" y="165"/>
                </a:lnTo>
                <a:lnTo>
                  <a:pt x="85" y="175"/>
                </a:lnTo>
                <a:lnTo>
                  <a:pt x="94" y="186"/>
                </a:lnTo>
                <a:lnTo>
                  <a:pt x="102" y="196"/>
                </a:lnTo>
                <a:lnTo>
                  <a:pt x="111" y="206"/>
                </a:lnTo>
                <a:lnTo>
                  <a:pt x="119" y="215"/>
                </a:lnTo>
                <a:lnTo>
                  <a:pt x="129" y="224"/>
                </a:lnTo>
                <a:lnTo>
                  <a:pt x="139" y="233"/>
                </a:lnTo>
                <a:lnTo>
                  <a:pt x="150" y="240"/>
                </a:lnTo>
                <a:lnTo>
                  <a:pt x="162" y="246"/>
                </a:lnTo>
                <a:lnTo>
                  <a:pt x="175" y="251"/>
                </a:lnTo>
                <a:lnTo>
                  <a:pt x="177" y="267"/>
                </a:lnTo>
                <a:lnTo>
                  <a:pt x="181" y="283"/>
                </a:lnTo>
                <a:lnTo>
                  <a:pt x="188" y="298"/>
                </a:lnTo>
                <a:lnTo>
                  <a:pt x="197" y="310"/>
                </a:lnTo>
                <a:lnTo>
                  <a:pt x="206" y="323"/>
                </a:lnTo>
                <a:lnTo>
                  <a:pt x="217" y="334"/>
                </a:lnTo>
                <a:lnTo>
                  <a:pt x="229" y="344"/>
                </a:lnTo>
                <a:lnTo>
                  <a:pt x="242" y="352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AutoShape 77"/>
          <xdr:cNvSpPr>
            <a:spLocks/>
          </xdr:cNvSpPr>
        </xdr:nvSpPr>
        <xdr:spPr>
          <a:xfrm>
            <a:off x="193" y="276"/>
            <a:ext cx="7" cy="10"/>
          </a:xfrm>
          <a:custGeom>
            <a:pathLst>
              <a:path h="203" w="181">
                <a:moveTo>
                  <a:pt x="181" y="44"/>
                </a:moveTo>
                <a:lnTo>
                  <a:pt x="173" y="40"/>
                </a:lnTo>
                <a:lnTo>
                  <a:pt x="165" y="35"/>
                </a:lnTo>
                <a:lnTo>
                  <a:pt x="157" y="29"/>
                </a:lnTo>
                <a:lnTo>
                  <a:pt x="150" y="22"/>
                </a:lnTo>
                <a:lnTo>
                  <a:pt x="142" y="15"/>
                </a:lnTo>
                <a:lnTo>
                  <a:pt x="135" y="9"/>
                </a:lnTo>
                <a:lnTo>
                  <a:pt x="126" y="4"/>
                </a:lnTo>
                <a:lnTo>
                  <a:pt x="118" y="0"/>
                </a:lnTo>
                <a:lnTo>
                  <a:pt x="113" y="1"/>
                </a:lnTo>
                <a:lnTo>
                  <a:pt x="108" y="2"/>
                </a:lnTo>
                <a:lnTo>
                  <a:pt x="104" y="4"/>
                </a:lnTo>
                <a:lnTo>
                  <a:pt x="100" y="6"/>
                </a:lnTo>
                <a:lnTo>
                  <a:pt x="96" y="9"/>
                </a:lnTo>
                <a:lnTo>
                  <a:pt x="93" y="12"/>
                </a:lnTo>
                <a:lnTo>
                  <a:pt x="89" y="16"/>
                </a:lnTo>
                <a:lnTo>
                  <a:pt x="86" y="20"/>
                </a:lnTo>
                <a:lnTo>
                  <a:pt x="83" y="33"/>
                </a:lnTo>
                <a:lnTo>
                  <a:pt x="76" y="41"/>
                </a:lnTo>
                <a:lnTo>
                  <a:pt x="68" y="47"/>
                </a:lnTo>
                <a:lnTo>
                  <a:pt x="57" y="52"/>
                </a:lnTo>
                <a:lnTo>
                  <a:pt x="46" y="56"/>
                </a:lnTo>
                <a:lnTo>
                  <a:pt x="35" y="61"/>
                </a:lnTo>
                <a:lnTo>
                  <a:pt x="26" y="67"/>
                </a:lnTo>
                <a:lnTo>
                  <a:pt x="17" y="76"/>
                </a:lnTo>
                <a:lnTo>
                  <a:pt x="10" y="79"/>
                </a:lnTo>
                <a:lnTo>
                  <a:pt x="4" y="83"/>
                </a:lnTo>
                <a:lnTo>
                  <a:pt x="0" y="88"/>
                </a:lnTo>
                <a:lnTo>
                  <a:pt x="1" y="97"/>
                </a:lnTo>
                <a:lnTo>
                  <a:pt x="8" y="104"/>
                </a:lnTo>
                <a:lnTo>
                  <a:pt x="15" y="112"/>
                </a:lnTo>
                <a:lnTo>
                  <a:pt x="22" y="121"/>
                </a:lnTo>
                <a:lnTo>
                  <a:pt x="27" y="129"/>
                </a:lnTo>
                <a:lnTo>
                  <a:pt x="32" y="138"/>
                </a:lnTo>
                <a:lnTo>
                  <a:pt x="37" y="147"/>
                </a:lnTo>
                <a:lnTo>
                  <a:pt x="42" y="157"/>
                </a:lnTo>
                <a:lnTo>
                  <a:pt x="47" y="166"/>
                </a:lnTo>
                <a:lnTo>
                  <a:pt x="47" y="171"/>
                </a:lnTo>
                <a:lnTo>
                  <a:pt x="50" y="174"/>
                </a:lnTo>
                <a:lnTo>
                  <a:pt x="52" y="178"/>
                </a:lnTo>
                <a:lnTo>
                  <a:pt x="52" y="183"/>
                </a:lnTo>
                <a:lnTo>
                  <a:pt x="58" y="189"/>
                </a:lnTo>
                <a:lnTo>
                  <a:pt x="61" y="196"/>
                </a:lnTo>
                <a:lnTo>
                  <a:pt x="65" y="202"/>
                </a:lnTo>
                <a:lnTo>
                  <a:pt x="74" y="203"/>
                </a:lnTo>
                <a:lnTo>
                  <a:pt x="86" y="196"/>
                </a:lnTo>
                <a:lnTo>
                  <a:pt x="97" y="187"/>
                </a:lnTo>
                <a:lnTo>
                  <a:pt x="104" y="177"/>
                </a:lnTo>
                <a:lnTo>
                  <a:pt x="111" y="164"/>
                </a:lnTo>
                <a:lnTo>
                  <a:pt x="115" y="150"/>
                </a:lnTo>
                <a:lnTo>
                  <a:pt x="118" y="136"/>
                </a:lnTo>
                <a:lnTo>
                  <a:pt x="121" y="122"/>
                </a:lnTo>
                <a:lnTo>
                  <a:pt x="122" y="107"/>
                </a:lnTo>
                <a:lnTo>
                  <a:pt x="129" y="100"/>
                </a:lnTo>
                <a:lnTo>
                  <a:pt x="134" y="92"/>
                </a:lnTo>
                <a:lnTo>
                  <a:pt x="140" y="86"/>
                </a:lnTo>
                <a:lnTo>
                  <a:pt x="150" y="86"/>
                </a:lnTo>
                <a:lnTo>
                  <a:pt x="156" y="83"/>
                </a:lnTo>
                <a:lnTo>
                  <a:pt x="163" y="80"/>
                </a:lnTo>
                <a:lnTo>
                  <a:pt x="168" y="76"/>
                </a:lnTo>
                <a:lnTo>
                  <a:pt x="172" y="71"/>
                </a:lnTo>
                <a:lnTo>
                  <a:pt x="176" y="65"/>
                </a:lnTo>
                <a:lnTo>
                  <a:pt x="178" y="58"/>
                </a:lnTo>
                <a:lnTo>
                  <a:pt x="180" y="52"/>
                </a:lnTo>
                <a:lnTo>
                  <a:pt x="181" y="44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AutoShape 78"/>
          <xdr:cNvSpPr>
            <a:spLocks/>
          </xdr:cNvSpPr>
        </xdr:nvSpPr>
        <xdr:spPr>
          <a:xfrm>
            <a:off x="181" y="232"/>
            <a:ext cx="29" cy="43"/>
          </a:xfrm>
          <a:custGeom>
            <a:pathLst>
              <a:path h="896" w="699">
                <a:moveTo>
                  <a:pt x="552" y="791"/>
                </a:moveTo>
                <a:lnTo>
                  <a:pt x="557" y="776"/>
                </a:lnTo>
                <a:lnTo>
                  <a:pt x="562" y="763"/>
                </a:lnTo>
                <a:lnTo>
                  <a:pt x="568" y="750"/>
                </a:lnTo>
                <a:lnTo>
                  <a:pt x="578" y="739"/>
                </a:lnTo>
                <a:lnTo>
                  <a:pt x="580" y="737"/>
                </a:lnTo>
                <a:lnTo>
                  <a:pt x="580" y="734"/>
                </a:lnTo>
                <a:lnTo>
                  <a:pt x="580" y="732"/>
                </a:lnTo>
                <a:lnTo>
                  <a:pt x="578" y="731"/>
                </a:lnTo>
                <a:lnTo>
                  <a:pt x="563" y="724"/>
                </a:lnTo>
                <a:lnTo>
                  <a:pt x="547" y="720"/>
                </a:lnTo>
                <a:lnTo>
                  <a:pt x="531" y="718"/>
                </a:lnTo>
                <a:lnTo>
                  <a:pt x="515" y="717"/>
                </a:lnTo>
                <a:lnTo>
                  <a:pt x="500" y="715"/>
                </a:lnTo>
                <a:lnTo>
                  <a:pt x="485" y="713"/>
                </a:lnTo>
                <a:lnTo>
                  <a:pt x="469" y="708"/>
                </a:lnTo>
                <a:lnTo>
                  <a:pt x="454" y="701"/>
                </a:lnTo>
                <a:lnTo>
                  <a:pt x="445" y="683"/>
                </a:lnTo>
                <a:lnTo>
                  <a:pt x="438" y="666"/>
                </a:lnTo>
                <a:lnTo>
                  <a:pt x="433" y="648"/>
                </a:lnTo>
                <a:lnTo>
                  <a:pt x="434" y="628"/>
                </a:lnTo>
                <a:lnTo>
                  <a:pt x="438" y="620"/>
                </a:lnTo>
                <a:lnTo>
                  <a:pt x="443" y="612"/>
                </a:lnTo>
                <a:lnTo>
                  <a:pt x="449" y="604"/>
                </a:lnTo>
                <a:lnTo>
                  <a:pt x="455" y="597"/>
                </a:lnTo>
                <a:lnTo>
                  <a:pt x="460" y="590"/>
                </a:lnTo>
                <a:lnTo>
                  <a:pt x="465" y="582"/>
                </a:lnTo>
                <a:lnTo>
                  <a:pt x="469" y="574"/>
                </a:lnTo>
                <a:lnTo>
                  <a:pt x="472" y="564"/>
                </a:lnTo>
                <a:lnTo>
                  <a:pt x="468" y="567"/>
                </a:lnTo>
                <a:lnTo>
                  <a:pt x="462" y="571"/>
                </a:lnTo>
                <a:lnTo>
                  <a:pt x="456" y="576"/>
                </a:lnTo>
                <a:lnTo>
                  <a:pt x="450" y="582"/>
                </a:lnTo>
                <a:lnTo>
                  <a:pt x="442" y="588"/>
                </a:lnTo>
                <a:lnTo>
                  <a:pt x="436" y="594"/>
                </a:lnTo>
                <a:lnTo>
                  <a:pt x="431" y="598"/>
                </a:lnTo>
                <a:lnTo>
                  <a:pt x="427" y="600"/>
                </a:lnTo>
                <a:lnTo>
                  <a:pt x="414" y="593"/>
                </a:lnTo>
                <a:lnTo>
                  <a:pt x="398" y="589"/>
                </a:lnTo>
                <a:lnTo>
                  <a:pt x="383" y="588"/>
                </a:lnTo>
                <a:lnTo>
                  <a:pt x="366" y="588"/>
                </a:lnTo>
                <a:lnTo>
                  <a:pt x="350" y="591"/>
                </a:lnTo>
                <a:lnTo>
                  <a:pt x="334" y="595"/>
                </a:lnTo>
                <a:lnTo>
                  <a:pt x="320" y="600"/>
                </a:lnTo>
                <a:lnTo>
                  <a:pt x="307" y="607"/>
                </a:lnTo>
                <a:lnTo>
                  <a:pt x="297" y="614"/>
                </a:lnTo>
                <a:lnTo>
                  <a:pt x="288" y="621"/>
                </a:lnTo>
                <a:lnTo>
                  <a:pt x="279" y="628"/>
                </a:lnTo>
                <a:lnTo>
                  <a:pt x="269" y="636"/>
                </a:lnTo>
                <a:lnTo>
                  <a:pt x="261" y="644"/>
                </a:lnTo>
                <a:lnTo>
                  <a:pt x="254" y="654"/>
                </a:lnTo>
                <a:lnTo>
                  <a:pt x="248" y="664"/>
                </a:lnTo>
                <a:lnTo>
                  <a:pt x="244" y="674"/>
                </a:lnTo>
                <a:lnTo>
                  <a:pt x="237" y="681"/>
                </a:lnTo>
                <a:lnTo>
                  <a:pt x="230" y="688"/>
                </a:lnTo>
                <a:lnTo>
                  <a:pt x="223" y="697"/>
                </a:lnTo>
                <a:lnTo>
                  <a:pt x="216" y="704"/>
                </a:lnTo>
                <a:lnTo>
                  <a:pt x="208" y="710"/>
                </a:lnTo>
                <a:lnTo>
                  <a:pt x="200" y="714"/>
                </a:lnTo>
                <a:lnTo>
                  <a:pt x="189" y="716"/>
                </a:lnTo>
                <a:lnTo>
                  <a:pt x="178" y="715"/>
                </a:lnTo>
                <a:lnTo>
                  <a:pt x="171" y="714"/>
                </a:lnTo>
                <a:lnTo>
                  <a:pt x="163" y="711"/>
                </a:lnTo>
                <a:lnTo>
                  <a:pt x="157" y="709"/>
                </a:lnTo>
                <a:lnTo>
                  <a:pt x="150" y="710"/>
                </a:lnTo>
                <a:lnTo>
                  <a:pt x="147" y="709"/>
                </a:lnTo>
                <a:lnTo>
                  <a:pt x="145" y="707"/>
                </a:lnTo>
                <a:lnTo>
                  <a:pt x="144" y="704"/>
                </a:lnTo>
                <a:lnTo>
                  <a:pt x="145" y="701"/>
                </a:lnTo>
                <a:lnTo>
                  <a:pt x="154" y="687"/>
                </a:lnTo>
                <a:lnTo>
                  <a:pt x="161" y="674"/>
                </a:lnTo>
                <a:lnTo>
                  <a:pt x="169" y="660"/>
                </a:lnTo>
                <a:lnTo>
                  <a:pt x="174" y="645"/>
                </a:lnTo>
                <a:lnTo>
                  <a:pt x="178" y="631"/>
                </a:lnTo>
                <a:lnTo>
                  <a:pt x="181" y="615"/>
                </a:lnTo>
                <a:lnTo>
                  <a:pt x="183" y="599"/>
                </a:lnTo>
                <a:lnTo>
                  <a:pt x="183" y="582"/>
                </a:lnTo>
                <a:lnTo>
                  <a:pt x="182" y="563"/>
                </a:lnTo>
                <a:lnTo>
                  <a:pt x="179" y="547"/>
                </a:lnTo>
                <a:lnTo>
                  <a:pt x="174" y="533"/>
                </a:lnTo>
                <a:lnTo>
                  <a:pt x="168" y="518"/>
                </a:lnTo>
                <a:lnTo>
                  <a:pt x="160" y="505"/>
                </a:lnTo>
                <a:lnTo>
                  <a:pt x="153" y="492"/>
                </a:lnTo>
                <a:lnTo>
                  <a:pt x="146" y="477"/>
                </a:lnTo>
                <a:lnTo>
                  <a:pt x="140" y="462"/>
                </a:lnTo>
                <a:lnTo>
                  <a:pt x="147" y="456"/>
                </a:lnTo>
                <a:lnTo>
                  <a:pt x="171" y="495"/>
                </a:lnTo>
                <a:lnTo>
                  <a:pt x="174" y="505"/>
                </a:lnTo>
                <a:lnTo>
                  <a:pt x="179" y="519"/>
                </a:lnTo>
                <a:lnTo>
                  <a:pt x="184" y="533"/>
                </a:lnTo>
                <a:lnTo>
                  <a:pt x="187" y="542"/>
                </a:lnTo>
                <a:lnTo>
                  <a:pt x="188" y="550"/>
                </a:lnTo>
                <a:lnTo>
                  <a:pt x="189" y="558"/>
                </a:lnTo>
                <a:lnTo>
                  <a:pt x="191" y="565"/>
                </a:lnTo>
                <a:lnTo>
                  <a:pt x="194" y="572"/>
                </a:lnTo>
                <a:lnTo>
                  <a:pt x="213" y="565"/>
                </a:lnTo>
                <a:lnTo>
                  <a:pt x="232" y="560"/>
                </a:lnTo>
                <a:lnTo>
                  <a:pt x="253" y="556"/>
                </a:lnTo>
                <a:lnTo>
                  <a:pt x="274" y="552"/>
                </a:lnTo>
                <a:lnTo>
                  <a:pt x="294" y="549"/>
                </a:lnTo>
                <a:lnTo>
                  <a:pt x="316" y="546"/>
                </a:lnTo>
                <a:lnTo>
                  <a:pt x="336" y="543"/>
                </a:lnTo>
                <a:lnTo>
                  <a:pt x="356" y="540"/>
                </a:lnTo>
                <a:lnTo>
                  <a:pt x="366" y="540"/>
                </a:lnTo>
                <a:lnTo>
                  <a:pt x="380" y="538"/>
                </a:lnTo>
                <a:lnTo>
                  <a:pt x="394" y="534"/>
                </a:lnTo>
                <a:lnTo>
                  <a:pt x="410" y="529"/>
                </a:lnTo>
                <a:lnTo>
                  <a:pt x="426" y="520"/>
                </a:lnTo>
                <a:lnTo>
                  <a:pt x="440" y="512"/>
                </a:lnTo>
                <a:lnTo>
                  <a:pt x="452" y="503"/>
                </a:lnTo>
                <a:lnTo>
                  <a:pt x="460" y="493"/>
                </a:lnTo>
                <a:lnTo>
                  <a:pt x="450" y="500"/>
                </a:lnTo>
                <a:lnTo>
                  <a:pt x="437" y="506"/>
                </a:lnTo>
                <a:lnTo>
                  <a:pt x="423" y="512"/>
                </a:lnTo>
                <a:lnTo>
                  <a:pt x="407" y="517"/>
                </a:lnTo>
                <a:lnTo>
                  <a:pt x="391" y="521"/>
                </a:lnTo>
                <a:lnTo>
                  <a:pt x="372" y="526"/>
                </a:lnTo>
                <a:lnTo>
                  <a:pt x="354" y="529"/>
                </a:lnTo>
                <a:lnTo>
                  <a:pt x="335" y="533"/>
                </a:lnTo>
                <a:lnTo>
                  <a:pt x="316" y="536"/>
                </a:lnTo>
                <a:lnTo>
                  <a:pt x="296" y="539"/>
                </a:lnTo>
                <a:lnTo>
                  <a:pt x="278" y="542"/>
                </a:lnTo>
                <a:lnTo>
                  <a:pt x="259" y="546"/>
                </a:lnTo>
                <a:lnTo>
                  <a:pt x="242" y="549"/>
                </a:lnTo>
                <a:lnTo>
                  <a:pt x="225" y="553"/>
                </a:lnTo>
                <a:lnTo>
                  <a:pt x="210" y="558"/>
                </a:lnTo>
                <a:lnTo>
                  <a:pt x="196" y="563"/>
                </a:lnTo>
                <a:lnTo>
                  <a:pt x="195" y="561"/>
                </a:lnTo>
                <a:lnTo>
                  <a:pt x="194" y="558"/>
                </a:lnTo>
                <a:lnTo>
                  <a:pt x="193" y="554"/>
                </a:lnTo>
                <a:lnTo>
                  <a:pt x="194" y="552"/>
                </a:lnTo>
                <a:lnTo>
                  <a:pt x="211" y="544"/>
                </a:lnTo>
                <a:lnTo>
                  <a:pt x="225" y="539"/>
                </a:lnTo>
                <a:lnTo>
                  <a:pt x="240" y="535"/>
                </a:lnTo>
                <a:lnTo>
                  <a:pt x="253" y="532"/>
                </a:lnTo>
                <a:lnTo>
                  <a:pt x="267" y="531"/>
                </a:lnTo>
                <a:lnTo>
                  <a:pt x="281" y="529"/>
                </a:lnTo>
                <a:lnTo>
                  <a:pt x="294" y="527"/>
                </a:lnTo>
                <a:lnTo>
                  <a:pt x="309" y="525"/>
                </a:lnTo>
                <a:lnTo>
                  <a:pt x="325" y="521"/>
                </a:lnTo>
                <a:lnTo>
                  <a:pt x="345" y="517"/>
                </a:lnTo>
                <a:lnTo>
                  <a:pt x="365" y="513"/>
                </a:lnTo>
                <a:lnTo>
                  <a:pt x="387" y="508"/>
                </a:lnTo>
                <a:lnTo>
                  <a:pt x="407" y="503"/>
                </a:lnTo>
                <a:lnTo>
                  <a:pt x="426" y="498"/>
                </a:lnTo>
                <a:lnTo>
                  <a:pt x="442" y="492"/>
                </a:lnTo>
                <a:lnTo>
                  <a:pt x="454" y="485"/>
                </a:lnTo>
                <a:lnTo>
                  <a:pt x="440" y="439"/>
                </a:lnTo>
                <a:lnTo>
                  <a:pt x="438" y="428"/>
                </a:lnTo>
                <a:lnTo>
                  <a:pt x="440" y="419"/>
                </a:lnTo>
                <a:lnTo>
                  <a:pt x="443" y="410"/>
                </a:lnTo>
                <a:lnTo>
                  <a:pt x="447" y="401"/>
                </a:lnTo>
                <a:lnTo>
                  <a:pt x="452" y="392"/>
                </a:lnTo>
                <a:lnTo>
                  <a:pt x="455" y="383"/>
                </a:lnTo>
                <a:lnTo>
                  <a:pt x="456" y="375"/>
                </a:lnTo>
                <a:lnTo>
                  <a:pt x="453" y="366"/>
                </a:lnTo>
                <a:lnTo>
                  <a:pt x="447" y="368"/>
                </a:lnTo>
                <a:lnTo>
                  <a:pt x="443" y="372"/>
                </a:lnTo>
                <a:lnTo>
                  <a:pt x="439" y="376"/>
                </a:lnTo>
                <a:lnTo>
                  <a:pt x="436" y="380"/>
                </a:lnTo>
                <a:lnTo>
                  <a:pt x="432" y="384"/>
                </a:lnTo>
                <a:lnTo>
                  <a:pt x="428" y="387"/>
                </a:lnTo>
                <a:lnTo>
                  <a:pt x="423" y="390"/>
                </a:lnTo>
                <a:lnTo>
                  <a:pt x="417" y="391"/>
                </a:lnTo>
                <a:lnTo>
                  <a:pt x="408" y="393"/>
                </a:lnTo>
                <a:lnTo>
                  <a:pt x="399" y="397"/>
                </a:lnTo>
                <a:lnTo>
                  <a:pt x="390" y="399"/>
                </a:lnTo>
                <a:lnTo>
                  <a:pt x="381" y="401"/>
                </a:lnTo>
                <a:lnTo>
                  <a:pt x="371" y="403"/>
                </a:lnTo>
                <a:lnTo>
                  <a:pt x="362" y="405"/>
                </a:lnTo>
                <a:lnTo>
                  <a:pt x="353" y="407"/>
                </a:lnTo>
                <a:lnTo>
                  <a:pt x="345" y="409"/>
                </a:lnTo>
                <a:lnTo>
                  <a:pt x="332" y="410"/>
                </a:lnTo>
                <a:lnTo>
                  <a:pt x="320" y="411"/>
                </a:lnTo>
                <a:lnTo>
                  <a:pt x="308" y="412"/>
                </a:lnTo>
                <a:lnTo>
                  <a:pt x="294" y="413"/>
                </a:lnTo>
                <a:lnTo>
                  <a:pt x="281" y="413"/>
                </a:lnTo>
                <a:lnTo>
                  <a:pt x="267" y="414"/>
                </a:lnTo>
                <a:lnTo>
                  <a:pt x="254" y="415"/>
                </a:lnTo>
                <a:lnTo>
                  <a:pt x="241" y="417"/>
                </a:lnTo>
                <a:lnTo>
                  <a:pt x="227" y="419"/>
                </a:lnTo>
                <a:lnTo>
                  <a:pt x="214" y="422"/>
                </a:lnTo>
                <a:lnTo>
                  <a:pt x="202" y="425"/>
                </a:lnTo>
                <a:lnTo>
                  <a:pt x="189" y="429"/>
                </a:lnTo>
                <a:lnTo>
                  <a:pt x="178" y="434"/>
                </a:lnTo>
                <a:lnTo>
                  <a:pt x="167" y="441"/>
                </a:lnTo>
                <a:lnTo>
                  <a:pt x="156" y="448"/>
                </a:lnTo>
                <a:lnTo>
                  <a:pt x="147" y="456"/>
                </a:lnTo>
                <a:lnTo>
                  <a:pt x="140" y="462"/>
                </a:lnTo>
                <a:lnTo>
                  <a:pt x="123" y="441"/>
                </a:lnTo>
                <a:lnTo>
                  <a:pt x="106" y="420"/>
                </a:lnTo>
                <a:lnTo>
                  <a:pt x="87" y="401"/>
                </a:lnTo>
                <a:lnTo>
                  <a:pt x="71" y="379"/>
                </a:lnTo>
                <a:lnTo>
                  <a:pt x="55" y="358"/>
                </a:lnTo>
                <a:lnTo>
                  <a:pt x="43" y="335"/>
                </a:lnTo>
                <a:lnTo>
                  <a:pt x="33" y="310"/>
                </a:lnTo>
                <a:lnTo>
                  <a:pt x="27" y="282"/>
                </a:lnTo>
                <a:lnTo>
                  <a:pt x="24" y="274"/>
                </a:lnTo>
                <a:lnTo>
                  <a:pt x="17" y="269"/>
                </a:lnTo>
                <a:lnTo>
                  <a:pt x="10" y="263"/>
                </a:lnTo>
                <a:lnTo>
                  <a:pt x="7" y="255"/>
                </a:lnTo>
                <a:lnTo>
                  <a:pt x="16" y="255"/>
                </a:lnTo>
                <a:lnTo>
                  <a:pt x="25" y="258"/>
                </a:lnTo>
                <a:lnTo>
                  <a:pt x="33" y="262"/>
                </a:lnTo>
                <a:lnTo>
                  <a:pt x="40" y="267"/>
                </a:lnTo>
                <a:lnTo>
                  <a:pt x="47" y="273"/>
                </a:lnTo>
                <a:lnTo>
                  <a:pt x="55" y="278"/>
                </a:lnTo>
                <a:lnTo>
                  <a:pt x="64" y="282"/>
                </a:lnTo>
                <a:lnTo>
                  <a:pt x="73" y="285"/>
                </a:lnTo>
                <a:lnTo>
                  <a:pt x="76" y="287"/>
                </a:lnTo>
                <a:lnTo>
                  <a:pt x="80" y="289"/>
                </a:lnTo>
                <a:lnTo>
                  <a:pt x="84" y="291"/>
                </a:lnTo>
                <a:lnTo>
                  <a:pt x="89" y="292"/>
                </a:lnTo>
                <a:lnTo>
                  <a:pt x="95" y="294"/>
                </a:lnTo>
                <a:lnTo>
                  <a:pt x="100" y="295"/>
                </a:lnTo>
                <a:lnTo>
                  <a:pt x="104" y="296"/>
                </a:lnTo>
                <a:lnTo>
                  <a:pt x="109" y="296"/>
                </a:lnTo>
                <a:lnTo>
                  <a:pt x="90" y="288"/>
                </a:lnTo>
                <a:lnTo>
                  <a:pt x="74" y="278"/>
                </a:lnTo>
                <a:lnTo>
                  <a:pt x="58" y="267"/>
                </a:lnTo>
                <a:lnTo>
                  <a:pt x="43" y="253"/>
                </a:lnTo>
                <a:lnTo>
                  <a:pt x="31" y="238"/>
                </a:lnTo>
                <a:lnTo>
                  <a:pt x="19" y="222"/>
                </a:lnTo>
                <a:lnTo>
                  <a:pt x="10" y="205"/>
                </a:lnTo>
                <a:lnTo>
                  <a:pt x="3" y="187"/>
                </a:lnTo>
                <a:lnTo>
                  <a:pt x="4" y="184"/>
                </a:lnTo>
                <a:lnTo>
                  <a:pt x="4" y="181"/>
                </a:lnTo>
                <a:lnTo>
                  <a:pt x="3" y="176"/>
                </a:lnTo>
                <a:lnTo>
                  <a:pt x="3" y="172"/>
                </a:lnTo>
                <a:lnTo>
                  <a:pt x="6" y="167"/>
                </a:lnTo>
                <a:lnTo>
                  <a:pt x="8" y="160"/>
                </a:lnTo>
                <a:lnTo>
                  <a:pt x="11" y="155"/>
                </a:lnTo>
                <a:lnTo>
                  <a:pt x="16" y="152"/>
                </a:lnTo>
                <a:lnTo>
                  <a:pt x="23" y="163"/>
                </a:lnTo>
                <a:lnTo>
                  <a:pt x="29" y="173"/>
                </a:lnTo>
                <a:lnTo>
                  <a:pt x="38" y="182"/>
                </a:lnTo>
                <a:lnTo>
                  <a:pt x="47" y="190"/>
                </a:lnTo>
                <a:lnTo>
                  <a:pt x="58" y="196"/>
                </a:lnTo>
                <a:lnTo>
                  <a:pt x="68" y="202"/>
                </a:lnTo>
                <a:lnTo>
                  <a:pt x="80" y="207"/>
                </a:lnTo>
                <a:lnTo>
                  <a:pt x="91" y="211"/>
                </a:lnTo>
                <a:lnTo>
                  <a:pt x="104" y="216"/>
                </a:lnTo>
                <a:lnTo>
                  <a:pt x="116" y="220"/>
                </a:lnTo>
                <a:lnTo>
                  <a:pt x="129" y="226"/>
                </a:lnTo>
                <a:lnTo>
                  <a:pt x="141" y="231"/>
                </a:lnTo>
                <a:lnTo>
                  <a:pt x="152" y="236"/>
                </a:lnTo>
                <a:lnTo>
                  <a:pt x="163" y="243"/>
                </a:lnTo>
                <a:lnTo>
                  <a:pt x="174" y="250"/>
                </a:lnTo>
                <a:lnTo>
                  <a:pt x="183" y="258"/>
                </a:lnTo>
                <a:lnTo>
                  <a:pt x="168" y="239"/>
                </a:lnTo>
                <a:lnTo>
                  <a:pt x="148" y="222"/>
                </a:lnTo>
                <a:lnTo>
                  <a:pt x="125" y="209"/>
                </a:lnTo>
                <a:lnTo>
                  <a:pt x="102" y="197"/>
                </a:lnTo>
                <a:lnTo>
                  <a:pt x="78" y="185"/>
                </a:lnTo>
                <a:lnTo>
                  <a:pt x="55" y="171"/>
                </a:lnTo>
                <a:lnTo>
                  <a:pt x="37" y="155"/>
                </a:lnTo>
                <a:lnTo>
                  <a:pt x="21" y="135"/>
                </a:lnTo>
                <a:lnTo>
                  <a:pt x="10" y="111"/>
                </a:lnTo>
                <a:lnTo>
                  <a:pt x="2" y="84"/>
                </a:lnTo>
                <a:lnTo>
                  <a:pt x="0" y="57"/>
                </a:lnTo>
                <a:lnTo>
                  <a:pt x="3" y="27"/>
                </a:lnTo>
                <a:lnTo>
                  <a:pt x="2" y="19"/>
                </a:lnTo>
                <a:lnTo>
                  <a:pt x="3" y="11"/>
                </a:lnTo>
                <a:lnTo>
                  <a:pt x="5" y="4"/>
                </a:lnTo>
                <a:lnTo>
                  <a:pt x="9" y="0"/>
                </a:lnTo>
                <a:lnTo>
                  <a:pt x="16" y="6"/>
                </a:lnTo>
                <a:lnTo>
                  <a:pt x="24" y="12"/>
                </a:lnTo>
                <a:lnTo>
                  <a:pt x="30" y="18"/>
                </a:lnTo>
                <a:lnTo>
                  <a:pt x="36" y="23"/>
                </a:lnTo>
                <a:lnTo>
                  <a:pt x="42" y="29"/>
                </a:lnTo>
                <a:lnTo>
                  <a:pt x="49" y="35"/>
                </a:lnTo>
                <a:lnTo>
                  <a:pt x="55" y="40"/>
                </a:lnTo>
                <a:lnTo>
                  <a:pt x="62" y="46"/>
                </a:lnTo>
                <a:lnTo>
                  <a:pt x="78" y="61"/>
                </a:lnTo>
                <a:lnTo>
                  <a:pt x="97" y="74"/>
                </a:lnTo>
                <a:lnTo>
                  <a:pt x="116" y="86"/>
                </a:lnTo>
                <a:lnTo>
                  <a:pt x="137" y="98"/>
                </a:lnTo>
                <a:lnTo>
                  <a:pt x="157" y="108"/>
                </a:lnTo>
                <a:lnTo>
                  <a:pt x="178" y="119"/>
                </a:lnTo>
                <a:lnTo>
                  <a:pt x="198" y="130"/>
                </a:lnTo>
                <a:lnTo>
                  <a:pt x="218" y="142"/>
                </a:lnTo>
                <a:lnTo>
                  <a:pt x="219" y="145"/>
                </a:lnTo>
                <a:lnTo>
                  <a:pt x="220" y="147"/>
                </a:lnTo>
                <a:lnTo>
                  <a:pt x="222" y="149"/>
                </a:lnTo>
                <a:lnTo>
                  <a:pt x="225" y="150"/>
                </a:lnTo>
                <a:lnTo>
                  <a:pt x="238" y="159"/>
                </a:lnTo>
                <a:lnTo>
                  <a:pt x="250" y="169"/>
                </a:lnTo>
                <a:lnTo>
                  <a:pt x="261" y="181"/>
                </a:lnTo>
                <a:lnTo>
                  <a:pt x="273" y="192"/>
                </a:lnTo>
                <a:lnTo>
                  <a:pt x="284" y="205"/>
                </a:lnTo>
                <a:lnTo>
                  <a:pt x="294" y="217"/>
                </a:lnTo>
                <a:lnTo>
                  <a:pt x="303" y="231"/>
                </a:lnTo>
                <a:lnTo>
                  <a:pt x="313" y="244"/>
                </a:lnTo>
                <a:lnTo>
                  <a:pt x="321" y="260"/>
                </a:lnTo>
                <a:lnTo>
                  <a:pt x="332" y="276"/>
                </a:lnTo>
                <a:lnTo>
                  <a:pt x="345" y="289"/>
                </a:lnTo>
                <a:lnTo>
                  <a:pt x="358" y="302"/>
                </a:lnTo>
                <a:lnTo>
                  <a:pt x="373" y="314"/>
                </a:lnTo>
                <a:lnTo>
                  <a:pt x="389" y="324"/>
                </a:lnTo>
                <a:lnTo>
                  <a:pt x="405" y="333"/>
                </a:lnTo>
                <a:lnTo>
                  <a:pt x="423" y="342"/>
                </a:lnTo>
                <a:lnTo>
                  <a:pt x="427" y="342"/>
                </a:lnTo>
                <a:lnTo>
                  <a:pt x="431" y="343"/>
                </a:lnTo>
                <a:lnTo>
                  <a:pt x="436" y="343"/>
                </a:lnTo>
                <a:lnTo>
                  <a:pt x="439" y="341"/>
                </a:lnTo>
                <a:lnTo>
                  <a:pt x="437" y="361"/>
                </a:lnTo>
                <a:lnTo>
                  <a:pt x="432" y="366"/>
                </a:lnTo>
                <a:lnTo>
                  <a:pt x="425" y="370"/>
                </a:lnTo>
                <a:lnTo>
                  <a:pt x="418" y="373"/>
                </a:lnTo>
                <a:lnTo>
                  <a:pt x="409" y="376"/>
                </a:lnTo>
                <a:lnTo>
                  <a:pt x="400" y="378"/>
                </a:lnTo>
                <a:lnTo>
                  <a:pt x="392" y="380"/>
                </a:lnTo>
                <a:lnTo>
                  <a:pt x="384" y="383"/>
                </a:lnTo>
                <a:lnTo>
                  <a:pt x="375" y="385"/>
                </a:lnTo>
                <a:lnTo>
                  <a:pt x="366" y="387"/>
                </a:lnTo>
                <a:lnTo>
                  <a:pt x="354" y="388"/>
                </a:lnTo>
                <a:lnTo>
                  <a:pt x="339" y="389"/>
                </a:lnTo>
                <a:lnTo>
                  <a:pt x="323" y="390"/>
                </a:lnTo>
                <a:lnTo>
                  <a:pt x="307" y="390"/>
                </a:lnTo>
                <a:lnTo>
                  <a:pt x="290" y="390"/>
                </a:lnTo>
                <a:lnTo>
                  <a:pt x="275" y="389"/>
                </a:lnTo>
                <a:lnTo>
                  <a:pt x="261" y="388"/>
                </a:lnTo>
                <a:lnTo>
                  <a:pt x="247" y="388"/>
                </a:lnTo>
                <a:lnTo>
                  <a:pt x="231" y="390"/>
                </a:lnTo>
                <a:lnTo>
                  <a:pt x="215" y="394"/>
                </a:lnTo>
                <a:lnTo>
                  <a:pt x="198" y="400"/>
                </a:lnTo>
                <a:lnTo>
                  <a:pt x="182" y="405"/>
                </a:lnTo>
                <a:lnTo>
                  <a:pt x="169" y="411"/>
                </a:lnTo>
                <a:lnTo>
                  <a:pt x="158" y="416"/>
                </a:lnTo>
                <a:lnTo>
                  <a:pt x="151" y="421"/>
                </a:lnTo>
                <a:lnTo>
                  <a:pt x="146" y="426"/>
                </a:lnTo>
                <a:lnTo>
                  <a:pt x="139" y="429"/>
                </a:lnTo>
                <a:lnTo>
                  <a:pt x="132" y="431"/>
                </a:lnTo>
                <a:lnTo>
                  <a:pt x="123" y="430"/>
                </a:lnTo>
                <a:lnTo>
                  <a:pt x="129" y="435"/>
                </a:lnTo>
                <a:lnTo>
                  <a:pt x="132" y="442"/>
                </a:lnTo>
                <a:lnTo>
                  <a:pt x="137" y="446"/>
                </a:lnTo>
                <a:lnTo>
                  <a:pt x="143" y="447"/>
                </a:lnTo>
                <a:lnTo>
                  <a:pt x="152" y="436"/>
                </a:lnTo>
                <a:lnTo>
                  <a:pt x="163" y="427"/>
                </a:lnTo>
                <a:lnTo>
                  <a:pt x="177" y="420"/>
                </a:lnTo>
                <a:lnTo>
                  <a:pt x="190" y="415"/>
                </a:lnTo>
                <a:lnTo>
                  <a:pt x="205" y="410"/>
                </a:lnTo>
                <a:lnTo>
                  <a:pt x="220" y="407"/>
                </a:lnTo>
                <a:lnTo>
                  <a:pt x="236" y="404"/>
                </a:lnTo>
                <a:lnTo>
                  <a:pt x="251" y="401"/>
                </a:lnTo>
                <a:lnTo>
                  <a:pt x="266" y="401"/>
                </a:lnTo>
                <a:lnTo>
                  <a:pt x="283" y="401"/>
                </a:lnTo>
                <a:lnTo>
                  <a:pt x="298" y="400"/>
                </a:lnTo>
                <a:lnTo>
                  <a:pt x="315" y="399"/>
                </a:lnTo>
                <a:lnTo>
                  <a:pt x="332" y="398"/>
                </a:lnTo>
                <a:lnTo>
                  <a:pt x="349" y="397"/>
                </a:lnTo>
                <a:lnTo>
                  <a:pt x="367" y="394"/>
                </a:lnTo>
                <a:lnTo>
                  <a:pt x="385" y="391"/>
                </a:lnTo>
                <a:lnTo>
                  <a:pt x="392" y="389"/>
                </a:lnTo>
                <a:lnTo>
                  <a:pt x="400" y="387"/>
                </a:lnTo>
                <a:lnTo>
                  <a:pt x="408" y="384"/>
                </a:lnTo>
                <a:lnTo>
                  <a:pt x="417" y="380"/>
                </a:lnTo>
                <a:lnTo>
                  <a:pt x="424" y="376"/>
                </a:lnTo>
                <a:lnTo>
                  <a:pt x="431" y="371"/>
                </a:lnTo>
                <a:lnTo>
                  <a:pt x="435" y="366"/>
                </a:lnTo>
                <a:lnTo>
                  <a:pt x="437" y="361"/>
                </a:lnTo>
                <a:lnTo>
                  <a:pt x="439" y="341"/>
                </a:lnTo>
                <a:lnTo>
                  <a:pt x="451" y="347"/>
                </a:lnTo>
                <a:lnTo>
                  <a:pt x="458" y="358"/>
                </a:lnTo>
                <a:lnTo>
                  <a:pt x="463" y="369"/>
                </a:lnTo>
                <a:lnTo>
                  <a:pt x="465" y="383"/>
                </a:lnTo>
                <a:lnTo>
                  <a:pt x="463" y="391"/>
                </a:lnTo>
                <a:lnTo>
                  <a:pt x="459" y="400"/>
                </a:lnTo>
                <a:lnTo>
                  <a:pt x="455" y="408"/>
                </a:lnTo>
                <a:lnTo>
                  <a:pt x="451" y="416"/>
                </a:lnTo>
                <a:lnTo>
                  <a:pt x="447" y="425"/>
                </a:lnTo>
                <a:lnTo>
                  <a:pt x="446" y="433"/>
                </a:lnTo>
                <a:lnTo>
                  <a:pt x="447" y="444"/>
                </a:lnTo>
                <a:lnTo>
                  <a:pt x="454" y="453"/>
                </a:lnTo>
                <a:lnTo>
                  <a:pt x="465" y="476"/>
                </a:lnTo>
                <a:lnTo>
                  <a:pt x="470" y="501"/>
                </a:lnTo>
                <a:lnTo>
                  <a:pt x="471" y="527"/>
                </a:lnTo>
                <a:lnTo>
                  <a:pt x="472" y="553"/>
                </a:lnTo>
                <a:lnTo>
                  <a:pt x="480" y="561"/>
                </a:lnTo>
                <a:lnTo>
                  <a:pt x="489" y="570"/>
                </a:lnTo>
                <a:lnTo>
                  <a:pt x="498" y="577"/>
                </a:lnTo>
                <a:lnTo>
                  <a:pt x="507" y="584"/>
                </a:lnTo>
                <a:lnTo>
                  <a:pt x="517" y="590"/>
                </a:lnTo>
                <a:lnTo>
                  <a:pt x="529" y="596"/>
                </a:lnTo>
                <a:lnTo>
                  <a:pt x="540" y="601"/>
                </a:lnTo>
                <a:lnTo>
                  <a:pt x="551" y="606"/>
                </a:lnTo>
                <a:lnTo>
                  <a:pt x="563" y="612"/>
                </a:lnTo>
                <a:lnTo>
                  <a:pt x="575" y="616"/>
                </a:lnTo>
                <a:lnTo>
                  <a:pt x="586" y="621"/>
                </a:lnTo>
                <a:lnTo>
                  <a:pt x="599" y="625"/>
                </a:lnTo>
                <a:lnTo>
                  <a:pt x="610" y="630"/>
                </a:lnTo>
                <a:lnTo>
                  <a:pt x="621" y="634"/>
                </a:lnTo>
                <a:lnTo>
                  <a:pt x="633" y="639"/>
                </a:lnTo>
                <a:lnTo>
                  <a:pt x="643" y="644"/>
                </a:lnTo>
                <a:lnTo>
                  <a:pt x="650" y="648"/>
                </a:lnTo>
                <a:lnTo>
                  <a:pt x="657" y="651"/>
                </a:lnTo>
                <a:lnTo>
                  <a:pt x="665" y="656"/>
                </a:lnTo>
                <a:lnTo>
                  <a:pt x="673" y="660"/>
                </a:lnTo>
                <a:lnTo>
                  <a:pt x="680" y="665"/>
                </a:lnTo>
                <a:lnTo>
                  <a:pt x="686" y="669"/>
                </a:lnTo>
                <a:lnTo>
                  <a:pt x="692" y="674"/>
                </a:lnTo>
                <a:lnTo>
                  <a:pt x="699" y="680"/>
                </a:lnTo>
                <a:lnTo>
                  <a:pt x="686" y="697"/>
                </a:lnTo>
                <a:lnTo>
                  <a:pt x="677" y="716"/>
                </a:lnTo>
                <a:lnTo>
                  <a:pt x="672" y="737"/>
                </a:lnTo>
                <a:lnTo>
                  <a:pt x="668" y="759"/>
                </a:lnTo>
                <a:lnTo>
                  <a:pt x="665" y="783"/>
                </a:lnTo>
                <a:lnTo>
                  <a:pt x="659" y="804"/>
                </a:lnTo>
                <a:lnTo>
                  <a:pt x="653" y="826"/>
                </a:lnTo>
                <a:lnTo>
                  <a:pt x="644" y="845"/>
                </a:lnTo>
                <a:lnTo>
                  <a:pt x="638" y="854"/>
                </a:lnTo>
                <a:lnTo>
                  <a:pt x="632" y="863"/>
                </a:lnTo>
                <a:lnTo>
                  <a:pt x="624" y="871"/>
                </a:lnTo>
                <a:lnTo>
                  <a:pt x="617" y="878"/>
                </a:lnTo>
                <a:lnTo>
                  <a:pt x="609" y="884"/>
                </a:lnTo>
                <a:lnTo>
                  <a:pt x="600" y="889"/>
                </a:lnTo>
                <a:lnTo>
                  <a:pt x="589" y="893"/>
                </a:lnTo>
                <a:lnTo>
                  <a:pt x="578" y="896"/>
                </a:lnTo>
                <a:lnTo>
                  <a:pt x="575" y="892"/>
                </a:lnTo>
                <a:lnTo>
                  <a:pt x="571" y="887"/>
                </a:lnTo>
                <a:lnTo>
                  <a:pt x="566" y="881"/>
                </a:lnTo>
                <a:lnTo>
                  <a:pt x="561" y="875"/>
                </a:lnTo>
                <a:lnTo>
                  <a:pt x="553" y="869"/>
                </a:lnTo>
                <a:lnTo>
                  <a:pt x="547" y="861"/>
                </a:lnTo>
                <a:lnTo>
                  <a:pt x="540" y="855"/>
                </a:lnTo>
                <a:lnTo>
                  <a:pt x="533" y="849"/>
                </a:lnTo>
                <a:lnTo>
                  <a:pt x="536" y="838"/>
                </a:lnTo>
                <a:lnTo>
                  <a:pt x="539" y="822"/>
                </a:lnTo>
                <a:lnTo>
                  <a:pt x="544" y="806"/>
                </a:lnTo>
                <a:lnTo>
                  <a:pt x="552" y="791"/>
                </a:lnTo>
                <a:close/>
              </a:path>
            </a:pathLst>
          </a:custGeom>
          <a:solidFill>
            <a:srgbClr val="C0C0C0">
              <a:alpha val="50000"/>
            </a:srgbClr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16</xdr:row>
      <xdr:rowOff>9525</xdr:rowOff>
    </xdr:from>
    <xdr:to>
      <xdr:col>3</xdr:col>
      <xdr:colOff>161925</xdr:colOff>
      <xdr:row>18</xdr:row>
      <xdr:rowOff>95250</xdr:rowOff>
    </xdr:to>
    <xdr:sp>
      <xdr:nvSpPr>
        <xdr:cNvPr id="20" name="Rectangle 80"/>
        <xdr:cNvSpPr>
          <a:spLocks/>
        </xdr:cNvSpPr>
      </xdr:nvSpPr>
      <xdr:spPr>
        <a:xfrm>
          <a:off x="1000125" y="5229225"/>
          <a:ext cx="628650" cy="4667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18</xdr:row>
      <xdr:rowOff>85725</xdr:rowOff>
    </xdr:from>
    <xdr:to>
      <xdr:col>3</xdr:col>
      <xdr:colOff>323850</xdr:colOff>
      <xdr:row>19</xdr:row>
      <xdr:rowOff>171450</xdr:rowOff>
    </xdr:to>
    <xdr:sp>
      <xdr:nvSpPr>
        <xdr:cNvPr id="21" name="Rectangle 81"/>
        <xdr:cNvSpPr>
          <a:spLocks/>
        </xdr:cNvSpPr>
      </xdr:nvSpPr>
      <xdr:spPr>
        <a:xfrm>
          <a:off x="904875" y="5686425"/>
          <a:ext cx="885825" cy="3048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942975</xdr:rowOff>
    </xdr:from>
    <xdr:to>
      <xdr:col>3</xdr:col>
      <xdr:colOff>0</xdr:colOff>
      <xdr:row>6</xdr:row>
      <xdr:rowOff>9525</xdr:rowOff>
    </xdr:to>
    <xdr:sp>
      <xdr:nvSpPr>
        <xdr:cNvPr id="22" name="Line 85"/>
        <xdr:cNvSpPr>
          <a:spLocks/>
        </xdr:cNvSpPr>
      </xdr:nvSpPr>
      <xdr:spPr>
        <a:xfrm flipH="1">
          <a:off x="1466850" y="942975"/>
          <a:ext cx="0" cy="13049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76200</xdr:rowOff>
    </xdr:from>
    <xdr:to>
      <xdr:col>2</xdr:col>
      <xdr:colOff>0</xdr:colOff>
      <xdr:row>20</xdr:row>
      <xdr:rowOff>19050</xdr:rowOff>
    </xdr:to>
    <xdr:sp>
      <xdr:nvSpPr>
        <xdr:cNvPr id="23" name="Line 87"/>
        <xdr:cNvSpPr>
          <a:spLocks/>
        </xdr:cNvSpPr>
      </xdr:nvSpPr>
      <xdr:spPr>
        <a:xfrm flipH="1">
          <a:off x="628650" y="5676900"/>
          <a:ext cx="0" cy="352425"/>
        </a:xfrm>
        <a:prstGeom prst="line">
          <a:avLst/>
        </a:prstGeom>
        <a:noFill/>
        <a:ln w="12700" cmpd="sng">
          <a:solidFill>
            <a:srgbClr val="FF66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16</xdr:row>
      <xdr:rowOff>0</xdr:rowOff>
    </xdr:from>
    <xdr:to>
      <xdr:col>3</xdr:col>
      <xdr:colOff>295275</xdr:colOff>
      <xdr:row>18</xdr:row>
      <xdr:rowOff>76200</xdr:rowOff>
    </xdr:to>
    <xdr:sp>
      <xdr:nvSpPr>
        <xdr:cNvPr id="24" name="Line 88"/>
        <xdr:cNvSpPr>
          <a:spLocks/>
        </xdr:cNvSpPr>
      </xdr:nvSpPr>
      <xdr:spPr>
        <a:xfrm flipH="1">
          <a:off x="1762125" y="5219700"/>
          <a:ext cx="0" cy="457200"/>
        </a:xfrm>
        <a:prstGeom prst="line">
          <a:avLst/>
        </a:prstGeom>
        <a:noFill/>
        <a:ln w="12700" cmpd="sng">
          <a:solidFill>
            <a:srgbClr val="FF66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342900</xdr:colOff>
      <xdr:row>11</xdr:row>
      <xdr:rowOff>0</xdr:rowOff>
    </xdr:from>
    <xdr:to>
      <xdr:col>0</xdr:col>
      <xdr:colOff>342900</xdr:colOff>
      <xdr:row>20</xdr:row>
      <xdr:rowOff>9525</xdr:rowOff>
    </xdr:to>
    <xdr:sp>
      <xdr:nvSpPr>
        <xdr:cNvPr id="25" name="Line 89"/>
        <xdr:cNvSpPr>
          <a:spLocks/>
        </xdr:cNvSpPr>
      </xdr:nvSpPr>
      <xdr:spPr>
        <a:xfrm>
          <a:off x="342900" y="3057525"/>
          <a:ext cx="0" cy="2962275"/>
        </a:xfrm>
        <a:prstGeom prst="line">
          <a:avLst/>
        </a:prstGeom>
        <a:noFill/>
        <a:ln w="12700" cmpd="sng">
          <a:solidFill>
            <a:srgbClr val="FF66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123825</xdr:colOff>
      <xdr:row>1</xdr:row>
      <xdr:rowOff>9525</xdr:rowOff>
    </xdr:from>
    <xdr:to>
      <xdr:col>6</xdr:col>
      <xdr:colOff>781050</xdr:colOff>
      <xdr:row>7</xdr:row>
      <xdr:rowOff>85725</xdr:rowOff>
    </xdr:to>
    <xdr:pic>
      <xdr:nvPicPr>
        <xdr:cNvPr id="26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971550"/>
          <a:ext cx="657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4</xdr:row>
      <xdr:rowOff>0</xdr:rowOff>
    </xdr:to>
    <xdr:sp>
      <xdr:nvSpPr>
        <xdr:cNvPr id="27" name="Line 93"/>
        <xdr:cNvSpPr>
          <a:spLocks/>
        </xdr:cNvSpPr>
      </xdr:nvSpPr>
      <xdr:spPr>
        <a:xfrm>
          <a:off x="4972050" y="962025"/>
          <a:ext cx="0" cy="619125"/>
        </a:xfrm>
        <a:prstGeom prst="line">
          <a:avLst/>
        </a:prstGeom>
        <a:noFill/>
        <a:ln w="12700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8</xdr:row>
      <xdr:rowOff>19050</xdr:rowOff>
    </xdr:to>
    <xdr:sp>
      <xdr:nvSpPr>
        <xdr:cNvPr id="28" name="Line 94"/>
        <xdr:cNvSpPr>
          <a:spLocks/>
        </xdr:cNvSpPr>
      </xdr:nvSpPr>
      <xdr:spPr>
        <a:xfrm>
          <a:off x="4038600" y="971550"/>
          <a:ext cx="0" cy="162877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228600</xdr:colOff>
      <xdr:row>11</xdr:row>
      <xdr:rowOff>0</xdr:rowOff>
    </xdr:from>
    <xdr:to>
      <xdr:col>8</xdr:col>
      <xdr:colOff>838200</xdr:colOff>
      <xdr:row>17</xdr:row>
      <xdr:rowOff>19050</xdr:rowOff>
    </xdr:to>
    <xdr:pic>
      <xdr:nvPicPr>
        <xdr:cNvPr id="29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3057525"/>
          <a:ext cx="60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15</xdr:row>
      <xdr:rowOff>76200</xdr:rowOff>
    </xdr:from>
    <xdr:to>
      <xdr:col>6</xdr:col>
      <xdr:colOff>333375</xdr:colOff>
      <xdr:row>19</xdr:row>
      <xdr:rowOff>28575</xdr:rowOff>
    </xdr:to>
    <xdr:sp>
      <xdr:nvSpPr>
        <xdr:cNvPr id="30" name="Line 98"/>
        <xdr:cNvSpPr>
          <a:spLocks/>
        </xdr:cNvSpPr>
      </xdr:nvSpPr>
      <xdr:spPr>
        <a:xfrm>
          <a:off x="4371975" y="5114925"/>
          <a:ext cx="0" cy="733425"/>
        </a:xfrm>
        <a:prstGeom prst="line">
          <a:avLst/>
        </a:prstGeom>
        <a:noFill/>
        <a:ln w="12700" cmpd="sng">
          <a:solidFill>
            <a:srgbClr val="339966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0</xdr:rowOff>
    </xdr:from>
    <xdr:to>
      <xdr:col>9</xdr:col>
      <xdr:colOff>285750</xdr:colOff>
      <xdr:row>19</xdr:row>
      <xdr:rowOff>9525</xdr:rowOff>
    </xdr:to>
    <xdr:sp>
      <xdr:nvSpPr>
        <xdr:cNvPr id="31" name="Line 99"/>
        <xdr:cNvSpPr>
          <a:spLocks/>
        </xdr:cNvSpPr>
      </xdr:nvSpPr>
      <xdr:spPr>
        <a:xfrm flipH="1">
          <a:off x="6400800" y="5410200"/>
          <a:ext cx="0" cy="419100"/>
        </a:xfrm>
        <a:prstGeom prst="line">
          <a:avLst/>
        </a:prstGeom>
        <a:noFill/>
        <a:ln w="12700" cmpd="sng">
          <a:solidFill>
            <a:srgbClr val="339966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161925</xdr:rowOff>
    </xdr:from>
    <xdr:to>
      <xdr:col>9</xdr:col>
      <xdr:colOff>9525</xdr:colOff>
      <xdr:row>19</xdr:row>
      <xdr:rowOff>9525</xdr:rowOff>
    </xdr:to>
    <xdr:sp>
      <xdr:nvSpPr>
        <xdr:cNvPr id="32" name="Line 100"/>
        <xdr:cNvSpPr>
          <a:spLocks/>
        </xdr:cNvSpPr>
      </xdr:nvSpPr>
      <xdr:spPr>
        <a:xfrm flipH="1">
          <a:off x="6124575" y="3028950"/>
          <a:ext cx="0" cy="2800350"/>
        </a:xfrm>
        <a:prstGeom prst="line">
          <a:avLst/>
        </a:prstGeom>
        <a:noFill/>
        <a:ln w="12700" cmpd="sng">
          <a:solidFill>
            <a:srgbClr val="339966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276225</xdr:rowOff>
    </xdr:from>
    <xdr:to>
      <xdr:col>8</xdr:col>
      <xdr:colOff>276225</xdr:colOff>
      <xdr:row>8</xdr:row>
      <xdr:rowOff>0</xdr:rowOff>
    </xdr:to>
    <xdr:sp>
      <xdr:nvSpPr>
        <xdr:cNvPr id="33" name="Line 102"/>
        <xdr:cNvSpPr>
          <a:spLocks/>
        </xdr:cNvSpPr>
      </xdr:nvSpPr>
      <xdr:spPr>
        <a:xfrm flipH="1">
          <a:off x="5553075" y="2219325"/>
          <a:ext cx="0" cy="361950"/>
        </a:xfrm>
        <a:prstGeom prst="line">
          <a:avLst/>
        </a:prstGeom>
        <a:noFill/>
        <a:ln w="12700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28575</xdr:rowOff>
    </xdr:from>
    <xdr:to>
      <xdr:col>8</xdr:col>
      <xdr:colOff>28575</xdr:colOff>
      <xdr:row>8</xdr:row>
      <xdr:rowOff>38100</xdr:rowOff>
    </xdr:to>
    <xdr:sp>
      <xdr:nvSpPr>
        <xdr:cNvPr id="34" name="Polygon 103"/>
        <xdr:cNvSpPr>
          <a:spLocks/>
        </xdr:cNvSpPr>
      </xdr:nvSpPr>
      <xdr:spPr>
        <a:xfrm>
          <a:off x="4067175" y="2352675"/>
          <a:ext cx="1238250" cy="266700"/>
        </a:xfrm>
        <a:custGeom>
          <a:pathLst>
            <a:path h="44" w="117">
              <a:moveTo>
                <a:pt x="4" y="37"/>
              </a:moveTo>
              <a:cubicBezTo>
                <a:pt x="6" y="28"/>
                <a:pt x="5" y="14"/>
                <a:pt x="16" y="10"/>
              </a:cubicBezTo>
              <a:cubicBezTo>
                <a:pt x="22" y="0"/>
                <a:pt x="13" y="2"/>
                <a:pt x="30" y="0"/>
              </a:cubicBezTo>
              <a:cubicBezTo>
                <a:pt x="38" y="1"/>
                <a:pt x="49" y="0"/>
                <a:pt x="55" y="6"/>
              </a:cubicBezTo>
              <a:cubicBezTo>
                <a:pt x="57" y="8"/>
                <a:pt x="67" y="19"/>
                <a:pt x="72" y="20"/>
              </a:cubicBezTo>
              <a:cubicBezTo>
                <a:pt x="80" y="21"/>
                <a:pt x="89" y="21"/>
                <a:pt x="97" y="21"/>
              </a:cubicBezTo>
              <a:cubicBezTo>
                <a:pt x="106" y="26"/>
                <a:pt x="102" y="30"/>
                <a:pt x="108" y="32"/>
              </a:cubicBezTo>
              <a:cubicBezTo>
                <a:pt x="111" y="35"/>
                <a:pt x="114" y="35"/>
                <a:pt x="117" y="39"/>
              </a:cubicBezTo>
              <a:cubicBezTo>
                <a:pt x="98" y="44"/>
                <a:pt x="55" y="39"/>
                <a:pt x="34" y="40"/>
              </a:cubicBezTo>
              <a:cubicBezTo>
                <a:pt x="23" y="40"/>
                <a:pt x="12" y="40"/>
                <a:pt x="1" y="39"/>
              </a:cubicBezTo>
              <a:cubicBezTo>
                <a:pt x="0" y="39"/>
                <a:pt x="3" y="36"/>
                <a:pt x="4" y="37"/>
              </a:cubicBezTo>
              <a:close/>
            </a:path>
          </a:pathLst>
        </a:cu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15</xdr:row>
      <xdr:rowOff>57150</xdr:rowOff>
    </xdr:from>
    <xdr:to>
      <xdr:col>7</xdr:col>
      <xdr:colOff>276225</xdr:colOff>
      <xdr:row>19</xdr:row>
      <xdr:rowOff>9525</xdr:rowOff>
    </xdr:to>
    <xdr:pic>
      <xdr:nvPicPr>
        <xdr:cNvPr id="35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50958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5</xdr:row>
      <xdr:rowOff>295275</xdr:rowOff>
    </xdr:from>
    <xdr:to>
      <xdr:col>3</xdr:col>
      <xdr:colOff>828675</xdr:colOff>
      <xdr:row>10</xdr:row>
      <xdr:rowOff>0</xdr:rowOff>
    </xdr:to>
    <xdr:sp>
      <xdr:nvSpPr>
        <xdr:cNvPr id="36" name="Line 86"/>
        <xdr:cNvSpPr>
          <a:spLocks/>
        </xdr:cNvSpPr>
      </xdr:nvSpPr>
      <xdr:spPr>
        <a:xfrm flipH="1">
          <a:off x="2295525" y="2238375"/>
          <a:ext cx="0" cy="628650"/>
        </a:xfrm>
        <a:prstGeom prst="line">
          <a:avLst/>
        </a:prstGeom>
        <a:noFill/>
        <a:ln w="127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257175</xdr:rowOff>
    </xdr:from>
    <xdr:to>
      <xdr:col>4</xdr:col>
      <xdr:colOff>438150</xdr:colOff>
      <xdr:row>10</xdr:row>
      <xdr:rowOff>0</xdr:rowOff>
    </xdr:to>
    <xdr:sp>
      <xdr:nvSpPr>
        <xdr:cNvPr id="37" name="Line 83"/>
        <xdr:cNvSpPr>
          <a:spLocks/>
        </xdr:cNvSpPr>
      </xdr:nvSpPr>
      <xdr:spPr>
        <a:xfrm flipH="1">
          <a:off x="2743200" y="2581275"/>
          <a:ext cx="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352425</xdr:colOff>
      <xdr:row>8</xdr:row>
      <xdr:rowOff>9525</xdr:rowOff>
    </xdr:from>
    <xdr:to>
      <xdr:col>4</xdr:col>
      <xdr:colOff>495300</xdr:colOff>
      <xdr:row>8</xdr:row>
      <xdr:rowOff>9525</xdr:rowOff>
    </xdr:to>
    <xdr:sp>
      <xdr:nvSpPr>
        <xdr:cNvPr id="38" name="Line 115"/>
        <xdr:cNvSpPr>
          <a:spLocks/>
        </xdr:cNvSpPr>
      </xdr:nvSpPr>
      <xdr:spPr>
        <a:xfrm>
          <a:off x="981075" y="2590800"/>
          <a:ext cx="1819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6</xdr:row>
      <xdr:rowOff>0</xdr:rowOff>
    </xdr:from>
    <xdr:to>
      <xdr:col>3</xdr:col>
      <xdr:colOff>828675</xdr:colOff>
      <xdr:row>6</xdr:row>
      <xdr:rowOff>0</xdr:rowOff>
    </xdr:to>
    <xdr:sp>
      <xdr:nvSpPr>
        <xdr:cNvPr id="39" name="Line 116"/>
        <xdr:cNvSpPr>
          <a:spLocks/>
        </xdr:cNvSpPr>
      </xdr:nvSpPr>
      <xdr:spPr>
        <a:xfrm>
          <a:off x="914400" y="2238375"/>
          <a:ext cx="1381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104775</xdr:rowOff>
    </xdr:from>
    <xdr:to>
      <xdr:col>4</xdr:col>
      <xdr:colOff>523875</xdr:colOff>
      <xdr:row>9</xdr:row>
      <xdr:rowOff>104775</xdr:rowOff>
    </xdr:to>
    <xdr:sp>
      <xdr:nvSpPr>
        <xdr:cNvPr id="40" name="Line 117"/>
        <xdr:cNvSpPr>
          <a:spLocks/>
        </xdr:cNvSpPr>
      </xdr:nvSpPr>
      <xdr:spPr>
        <a:xfrm flipV="1">
          <a:off x="1533525" y="2867025"/>
          <a:ext cx="1295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0</xdr:row>
      <xdr:rowOff>923925</xdr:rowOff>
    </xdr:from>
    <xdr:to>
      <xdr:col>3</xdr:col>
      <xdr:colOff>95250</xdr:colOff>
      <xdr:row>0</xdr:row>
      <xdr:rowOff>923925</xdr:rowOff>
    </xdr:to>
    <xdr:sp>
      <xdr:nvSpPr>
        <xdr:cNvPr id="41" name="Line 118"/>
        <xdr:cNvSpPr>
          <a:spLocks/>
        </xdr:cNvSpPr>
      </xdr:nvSpPr>
      <xdr:spPr>
        <a:xfrm>
          <a:off x="895350" y="923925"/>
          <a:ext cx="6667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19</xdr:row>
      <xdr:rowOff>180975</xdr:rowOff>
    </xdr:from>
    <xdr:to>
      <xdr:col>3</xdr:col>
      <xdr:colOff>495300</xdr:colOff>
      <xdr:row>19</xdr:row>
      <xdr:rowOff>180975</xdr:rowOff>
    </xdr:to>
    <xdr:sp>
      <xdr:nvSpPr>
        <xdr:cNvPr id="42" name="Line 119"/>
        <xdr:cNvSpPr>
          <a:spLocks/>
        </xdr:cNvSpPr>
      </xdr:nvSpPr>
      <xdr:spPr>
        <a:xfrm>
          <a:off x="95250" y="6000750"/>
          <a:ext cx="1866900" cy="0"/>
        </a:xfrm>
        <a:prstGeom prst="line">
          <a:avLst/>
        </a:prstGeom>
        <a:noFill/>
        <a:ln w="63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85725</xdr:rowOff>
    </xdr:from>
    <xdr:to>
      <xdr:col>2</xdr:col>
      <xdr:colOff>371475</xdr:colOff>
      <xdr:row>18</xdr:row>
      <xdr:rowOff>85725</xdr:rowOff>
    </xdr:to>
    <xdr:sp>
      <xdr:nvSpPr>
        <xdr:cNvPr id="43" name="Line 120"/>
        <xdr:cNvSpPr>
          <a:spLocks/>
        </xdr:cNvSpPr>
      </xdr:nvSpPr>
      <xdr:spPr>
        <a:xfrm>
          <a:off x="447675" y="5686425"/>
          <a:ext cx="552450" cy="0"/>
        </a:xfrm>
        <a:prstGeom prst="line">
          <a:avLst/>
        </a:prstGeom>
        <a:noFill/>
        <a:ln w="63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9525</xdr:rowOff>
    </xdr:from>
    <xdr:to>
      <xdr:col>3</xdr:col>
      <xdr:colOff>419100</xdr:colOff>
      <xdr:row>16</xdr:row>
      <xdr:rowOff>9525</xdr:rowOff>
    </xdr:to>
    <xdr:sp>
      <xdr:nvSpPr>
        <xdr:cNvPr id="44" name="Line 121"/>
        <xdr:cNvSpPr>
          <a:spLocks/>
        </xdr:cNvSpPr>
      </xdr:nvSpPr>
      <xdr:spPr>
        <a:xfrm>
          <a:off x="1647825" y="5229225"/>
          <a:ext cx="238125" cy="0"/>
        </a:xfrm>
        <a:prstGeom prst="line">
          <a:avLst/>
        </a:prstGeom>
        <a:noFill/>
        <a:ln w="63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11</xdr:row>
      <xdr:rowOff>19050</xdr:rowOff>
    </xdr:from>
    <xdr:to>
      <xdr:col>3</xdr:col>
      <xdr:colOff>66675</xdr:colOff>
      <xdr:row>11</xdr:row>
      <xdr:rowOff>19050</xdr:rowOff>
    </xdr:to>
    <xdr:sp>
      <xdr:nvSpPr>
        <xdr:cNvPr id="45" name="Line 122"/>
        <xdr:cNvSpPr>
          <a:spLocks/>
        </xdr:cNvSpPr>
      </xdr:nvSpPr>
      <xdr:spPr>
        <a:xfrm>
          <a:off x="114300" y="3076575"/>
          <a:ext cx="1419225" cy="0"/>
        </a:xfrm>
        <a:prstGeom prst="line">
          <a:avLst/>
        </a:prstGeom>
        <a:noFill/>
        <a:ln w="63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0</xdr:rowOff>
    </xdr:from>
    <xdr:to>
      <xdr:col>9</xdr:col>
      <xdr:colOff>552450</xdr:colOff>
      <xdr:row>19</xdr:row>
      <xdr:rowOff>0</xdr:rowOff>
    </xdr:to>
    <xdr:sp>
      <xdr:nvSpPr>
        <xdr:cNvPr id="46" name="Line 123"/>
        <xdr:cNvSpPr>
          <a:spLocks/>
        </xdr:cNvSpPr>
      </xdr:nvSpPr>
      <xdr:spPr>
        <a:xfrm>
          <a:off x="4200525" y="5819775"/>
          <a:ext cx="24669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15</xdr:row>
      <xdr:rowOff>76200</xdr:rowOff>
    </xdr:from>
    <xdr:to>
      <xdr:col>7</xdr:col>
      <xdr:colOff>190500</xdr:colOff>
      <xdr:row>15</xdr:row>
      <xdr:rowOff>76200</xdr:rowOff>
    </xdr:to>
    <xdr:sp>
      <xdr:nvSpPr>
        <xdr:cNvPr id="47" name="Line 124"/>
        <xdr:cNvSpPr>
          <a:spLocks/>
        </xdr:cNvSpPr>
      </xdr:nvSpPr>
      <xdr:spPr>
        <a:xfrm>
          <a:off x="4324350" y="5114925"/>
          <a:ext cx="8382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0</xdr:rowOff>
    </xdr:from>
    <xdr:to>
      <xdr:col>9</xdr:col>
      <xdr:colOff>85725</xdr:colOff>
      <xdr:row>11</xdr:row>
      <xdr:rowOff>0</xdr:rowOff>
    </xdr:to>
    <xdr:sp>
      <xdr:nvSpPr>
        <xdr:cNvPr id="48" name="Line 125"/>
        <xdr:cNvSpPr>
          <a:spLocks/>
        </xdr:cNvSpPr>
      </xdr:nvSpPr>
      <xdr:spPr>
        <a:xfrm>
          <a:off x="5486400" y="3057525"/>
          <a:ext cx="7143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447675</xdr:colOff>
      <xdr:row>17</xdr:row>
      <xdr:rowOff>0</xdr:rowOff>
    </xdr:from>
    <xdr:to>
      <xdr:col>9</xdr:col>
      <xdr:colOff>323850</xdr:colOff>
      <xdr:row>17</xdr:row>
      <xdr:rowOff>0</xdr:rowOff>
    </xdr:to>
    <xdr:sp>
      <xdr:nvSpPr>
        <xdr:cNvPr id="49" name="Line 126"/>
        <xdr:cNvSpPr>
          <a:spLocks/>
        </xdr:cNvSpPr>
      </xdr:nvSpPr>
      <xdr:spPr>
        <a:xfrm>
          <a:off x="5724525" y="5410200"/>
          <a:ext cx="7143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8</xdr:row>
      <xdr:rowOff>9525</xdr:rowOff>
    </xdr:from>
    <xdr:to>
      <xdr:col>8</xdr:col>
      <xdr:colOff>552450</xdr:colOff>
      <xdr:row>8</xdr:row>
      <xdr:rowOff>9525</xdr:rowOff>
    </xdr:to>
    <xdr:sp>
      <xdr:nvSpPr>
        <xdr:cNvPr id="50" name="Line 127"/>
        <xdr:cNvSpPr>
          <a:spLocks/>
        </xdr:cNvSpPr>
      </xdr:nvSpPr>
      <xdr:spPr>
        <a:xfrm>
          <a:off x="3829050" y="2590800"/>
          <a:ext cx="20002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6</xdr:row>
      <xdr:rowOff>0</xdr:rowOff>
    </xdr:from>
    <xdr:to>
      <xdr:col>8</xdr:col>
      <xdr:colOff>400050</xdr:colOff>
      <xdr:row>6</xdr:row>
      <xdr:rowOff>0</xdr:rowOff>
    </xdr:to>
    <xdr:sp>
      <xdr:nvSpPr>
        <xdr:cNvPr id="51" name="Line 128"/>
        <xdr:cNvSpPr>
          <a:spLocks/>
        </xdr:cNvSpPr>
      </xdr:nvSpPr>
      <xdr:spPr>
        <a:xfrm flipV="1">
          <a:off x="4419600" y="2238375"/>
          <a:ext cx="12573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19050</xdr:rowOff>
    </xdr:from>
    <xdr:to>
      <xdr:col>7</xdr:col>
      <xdr:colOff>85725</xdr:colOff>
      <xdr:row>1</xdr:row>
      <xdr:rowOff>19050</xdr:rowOff>
    </xdr:to>
    <xdr:sp>
      <xdr:nvSpPr>
        <xdr:cNvPr id="52" name="Line 129"/>
        <xdr:cNvSpPr>
          <a:spLocks/>
        </xdr:cNvSpPr>
      </xdr:nvSpPr>
      <xdr:spPr>
        <a:xfrm>
          <a:off x="3810000" y="981075"/>
          <a:ext cx="12477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7</xdr:col>
      <xdr:colOff>123825</xdr:colOff>
      <xdr:row>4</xdr:row>
      <xdr:rowOff>0</xdr:rowOff>
    </xdr:to>
    <xdr:sp>
      <xdr:nvSpPr>
        <xdr:cNvPr id="53" name="Line 130"/>
        <xdr:cNvSpPr>
          <a:spLocks/>
        </xdr:cNvSpPr>
      </xdr:nvSpPr>
      <xdr:spPr>
        <a:xfrm>
          <a:off x="4286250" y="1581150"/>
          <a:ext cx="8096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219075</xdr:colOff>
      <xdr:row>0</xdr:row>
      <xdr:rowOff>28575</xdr:rowOff>
    </xdr:from>
    <xdr:to>
      <xdr:col>9</xdr:col>
      <xdr:colOff>828675</xdr:colOff>
      <xdr:row>0</xdr:row>
      <xdr:rowOff>381000</xdr:rowOff>
    </xdr:to>
    <xdr:pic>
      <xdr:nvPicPr>
        <xdr:cNvPr id="54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28575</xdr:rowOff>
    </xdr:from>
    <xdr:to>
      <xdr:col>11</xdr:col>
      <xdr:colOff>609600</xdr:colOff>
      <xdr:row>0</xdr:row>
      <xdr:rowOff>381000</xdr:rowOff>
    </xdr:to>
    <xdr:pic>
      <xdr:nvPicPr>
        <xdr:cNvPr id="55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0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19</xdr:row>
      <xdr:rowOff>38100</xdr:rowOff>
    </xdr:from>
    <xdr:to>
      <xdr:col>11</xdr:col>
      <xdr:colOff>609600</xdr:colOff>
      <xdr:row>20</xdr:row>
      <xdr:rowOff>200025</xdr:rowOff>
    </xdr:to>
    <xdr:pic>
      <xdr:nvPicPr>
        <xdr:cNvPr id="56" name="Zad4Command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585787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95250</xdr:rowOff>
    </xdr:from>
    <xdr:to>
      <xdr:col>6</xdr:col>
      <xdr:colOff>714375</xdr:colOff>
      <xdr:row>0</xdr:row>
      <xdr:rowOff>790575</xdr:rowOff>
    </xdr:to>
    <xdr:sp textlink="$A$2">
      <xdr:nvSpPr>
        <xdr:cNvPr id="57" name="Ramka"/>
        <xdr:cNvSpPr>
          <a:spLocks/>
        </xdr:cNvSpPr>
      </xdr:nvSpPr>
      <xdr:spPr>
        <a:xfrm>
          <a:off x="1876425" y="95250"/>
          <a:ext cx="2876550" cy="695325"/>
        </a:xfrm>
        <a:prstGeom prst="cloudCallout">
          <a:avLst>
            <a:gd name="adj1" fmla="val -93384"/>
            <a:gd name="adj2" fmla="val -25342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Odpowiedz na pytania:</a:t>
          </a:r>
        </a:p>
      </xdr:txBody>
    </xdr:sp>
    <xdr:clientData/>
  </xdr:twoCellAnchor>
  <xdr:twoCellAnchor>
    <xdr:from>
      <xdr:col>0</xdr:col>
      <xdr:colOff>38100</xdr:colOff>
      <xdr:row>0</xdr:row>
      <xdr:rowOff>133350</xdr:rowOff>
    </xdr:from>
    <xdr:to>
      <xdr:col>2</xdr:col>
      <xdr:colOff>200025</xdr:colOff>
      <xdr:row>2</xdr:row>
      <xdr:rowOff>171450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33350"/>
          <a:ext cx="790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1085850</xdr:colOff>
      <xdr:row>0</xdr:row>
      <xdr:rowOff>28575</xdr:rowOff>
    </xdr:from>
    <xdr:to>
      <xdr:col>17</xdr:col>
      <xdr:colOff>876300</xdr:colOff>
      <xdr:row>0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885825</xdr:colOff>
      <xdr:row>0</xdr:row>
      <xdr:rowOff>28575</xdr:rowOff>
    </xdr:from>
    <xdr:to>
      <xdr:col>19</xdr:col>
      <xdr:colOff>419100</xdr:colOff>
      <xdr:row>0</xdr:row>
      <xdr:rowOff>381000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15</xdr:row>
      <xdr:rowOff>28575</xdr:rowOff>
    </xdr:from>
    <xdr:to>
      <xdr:col>17</xdr:col>
      <xdr:colOff>333375</xdr:colOff>
      <xdr:row>16</xdr:row>
      <xdr:rowOff>57150</xdr:rowOff>
    </xdr:to>
    <xdr:pic>
      <xdr:nvPicPr>
        <xdr:cNvPr id="3" name="Start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4629150"/>
          <a:ext cx="2057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5</xdr:col>
      <xdr:colOff>142875</xdr:colOff>
      <xdr:row>0</xdr:row>
      <xdr:rowOff>371475</xdr:rowOff>
    </xdr:to>
    <xdr:pic>
      <xdr:nvPicPr>
        <xdr:cNvPr id="4" name="Option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28575</xdr:rowOff>
    </xdr:from>
    <xdr:to>
      <xdr:col>10</xdr:col>
      <xdr:colOff>66675</xdr:colOff>
      <xdr:row>0</xdr:row>
      <xdr:rowOff>361950</xdr:rowOff>
    </xdr:to>
    <xdr:pic>
      <xdr:nvPicPr>
        <xdr:cNvPr id="5" name="OptionButton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771650" y="28575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0</xdr:row>
      <xdr:rowOff>476250</xdr:rowOff>
    </xdr:from>
    <xdr:to>
      <xdr:col>19</xdr:col>
      <xdr:colOff>352425</xdr:colOff>
      <xdr:row>3</xdr:row>
      <xdr:rowOff>238125</xdr:rowOff>
    </xdr:to>
    <xdr:sp textlink="$C$2">
      <xdr:nvSpPr>
        <xdr:cNvPr id="6" name="Ramka"/>
        <xdr:cNvSpPr>
          <a:spLocks/>
        </xdr:cNvSpPr>
      </xdr:nvSpPr>
      <xdr:spPr>
        <a:xfrm>
          <a:off x="4810125" y="476250"/>
          <a:ext cx="3581400" cy="866775"/>
        </a:xfrm>
        <a:prstGeom prst="cloudCallout">
          <a:avLst>
            <a:gd name="adj1" fmla="val -52652"/>
            <a:gd name="adj2" fmla="val -69782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Zapraszam do zabawy. Kliknij SERIA 1.</a:t>
          </a:r>
        </a:p>
      </xdr:txBody>
    </xdr:sp>
    <xdr:clientData/>
  </xdr:twoCellAnchor>
  <xdr:twoCellAnchor>
    <xdr:from>
      <xdr:col>17</xdr:col>
      <xdr:colOff>352425</xdr:colOff>
      <xdr:row>15</xdr:row>
      <xdr:rowOff>28575</xdr:rowOff>
    </xdr:from>
    <xdr:to>
      <xdr:col>19</xdr:col>
      <xdr:colOff>419100</xdr:colOff>
      <xdr:row>16</xdr:row>
      <xdr:rowOff>57150</xdr:rowOff>
    </xdr:to>
    <xdr:pic>
      <xdr:nvPicPr>
        <xdr:cNvPr id="7" name="NGCommand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4629150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95250</xdr:rowOff>
    </xdr:from>
    <xdr:to>
      <xdr:col>15</xdr:col>
      <xdr:colOff>561975</xdr:colOff>
      <xdr:row>4</xdr:row>
      <xdr:rowOff>0</xdr:rowOff>
    </xdr:to>
    <xdr:pic>
      <xdr:nvPicPr>
        <xdr:cNvPr id="8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95250"/>
          <a:ext cx="8477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9</xdr:row>
      <xdr:rowOff>28575</xdr:rowOff>
    </xdr:from>
    <xdr:to>
      <xdr:col>5</xdr:col>
      <xdr:colOff>552450</xdr:colOff>
      <xdr:row>13</xdr:row>
      <xdr:rowOff>76200</xdr:rowOff>
    </xdr:to>
    <xdr:pic>
      <xdr:nvPicPr>
        <xdr:cNvPr id="1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1529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28575</xdr:rowOff>
    </xdr:from>
    <xdr:to>
      <xdr:col>8</xdr:col>
      <xdr:colOff>295275</xdr:colOff>
      <xdr:row>0</xdr:row>
      <xdr:rowOff>381000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28575</xdr:rowOff>
    </xdr:from>
    <xdr:to>
      <xdr:col>10</xdr:col>
      <xdr:colOff>28575</xdr:colOff>
      <xdr:row>0</xdr:row>
      <xdr:rowOff>381000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1038225</xdr:colOff>
      <xdr:row>11</xdr:row>
      <xdr:rowOff>180975</xdr:rowOff>
    </xdr:from>
    <xdr:to>
      <xdr:col>10</xdr:col>
      <xdr:colOff>28575</xdr:colOff>
      <xdr:row>13</xdr:row>
      <xdr:rowOff>133350</xdr:rowOff>
    </xdr:to>
    <xdr:pic>
      <xdr:nvPicPr>
        <xdr:cNvPr id="4" name="NG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4619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11</xdr:row>
      <xdr:rowOff>180975</xdr:rowOff>
    </xdr:from>
    <xdr:to>
      <xdr:col>7</xdr:col>
      <xdr:colOff>1038225</xdr:colOff>
      <xdr:row>13</xdr:row>
      <xdr:rowOff>133350</xdr:rowOff>
    </xdr:to>
    <xdr:pic>
      <xdr:nvPicPr>
        <xdr:cNvPr id="5" name="StartCommand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4619625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428625</xdr:rowOff>
    </xdr:from>
    <xdr:to>
      <xdr:col>7</xdr:col>
      <xdr:colOff>561975</xdr:colOff>
      <xdr:row>0</xdr:row>
      <xdr:rowOff>1733550</xdr:rowOff>
    </xdr:to>
    <xdr:sp textlink="$D$5">
      <xdr:nvSpPr>
        <xdr:cNvPr id="6" name="Ramka"/>
        <xdr:cNvSpPr>
          <a:spLocks/>
        </xdr:cNvSpPr>
      </xdr:nvSpPr>
      <xdr:spPr>
        <a:xfrm>
          <a:off x="2419350" y="428625"/>
          <a:ext cx="3533775" cy="1304925"/>
        </a:xfrm>
        <a:prstGeom prst="cloudCallout">
          <a:avLst>
            <a:gd name="adj1" fmla="val -76569"/>
            <a:gd name="adj2" fmla="val 30291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Kliknij w wybrane działanie.</a:t>
          </a:r>
        </a:p>
      </xdr:txBody>
    </xdr:sp>
    <xdr:clientData/>
  </xdr:twoCellAnchor>
  <xdr:twoCellAnchor>
    <xdr:from>
      <xdr:col>3</xdr:col>
      <xdr:colOff>0</xdr:colOff>
      <xdr:row>1</xdr:row>
      <xdr:rowOff>47625</xdr:rowOff>
    </xdr:from>
    <xdr:to>
      <xdr:col>3</xdr:col>
      <xdr:colOff>962025</xdr:colOff>
      <xdr:row>3</xdr:row>
      <xdr:rowOff>123825</xdr:rowOff>
    </xdr:to>
    <xdr:grpSp>
      <xdr:nvGrpSpPr>
        <xdr:cNvPr id="7" name="suma"/>
        <xdr:cNvGrpSpPr>
          <a:grpSpLocks/>
        </xdr:cNvGrpSpPr>
      </xdr:nvGrpSpPr>
      <xdr:grpSpPr>
        <a:xfrm>
          <a:off x="2247900" y="2305050"/>
          <a:ext cx="962025" cy="600075"/>
          <a:chOff x="212" y="242"/>
          <a:chExt cx="91" cy="63"/>
        </a:xfrm>
        <a:solidFill>
          <a:srgbClr val="FFFFFF"/>
        </a:solidFill>
      </xdr:grpSpPr>
      <xdr:sp>
        <xdr:nvSpPr>
          <xdr:cNvPr id="8" name="Dodawanie"/>
          <xdr:cNvSpPr>
            <a:spLocks/>
          </xdr:cNvSpPr>
        </xdr:nvSpPr>
        <xdr:spPr>
          <a:xfrm>
            <a:off x="212" y="242"/>
            <a:ext cx="91" cy="25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36000" rIns="90000" bIns="46800"/>
          <a:p>
            <a:pPr algn="ctr">
              <a:defRPr/>
            </a:pPr>
            <a:r>
              <a:rPr lang="en-US" cap="none" sz="13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+</a:t>
            </a:r>
          </a:p>
        </xdr:txBody>
      </xdr:sp>
      <xdr:sp>
        <xdr:nvSpPr>
          <xdr:cNvPr id="9" name="Dodawanie"/>
          <xdr:cNvSpPr>
            <a:spLocks/>
          </xdr:cNvSpPr>
        </xdr:nvSpPr>
        <xdr:spPr>
          <a:xfrm>
            <a:off x="212" y="267"/>
            <a:ext cx="91" cy="38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0" rIns="90000" bIns="46800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suma</a:t>
            </a:r>
          </a:p>
        </xdr:txBody>
      </xdr:sp>
    </xdr:grpSp>
    <xdr:clientData/>
  </xdr:twoCellAnchor>
  <xdr:twoCellAnchor>
    <xdr:from>
      <xdr:col>3</xdr:col>
      <xdr:colOff>1200150</xdr:colOff>
      <xdr:row>1</xdr:row>
      <xdr:rowOff>57150</xdr:rowOff>
    </xdr:from>
    <xdr:to>
      <xdr:col>5</xdr:col>
      <xdr:colOff>600075</xdr:colOff>
      <xdr:row>3</xdr:row>
      <xdr:rowOff>133350</xdr:rowOff>
    </xdr:to>
    <xdr:grpSp>
      <xdr:nvGrpSpPr>
        <xdr:cNvPr id="10" name="odejmowanie"/>
        <xdr:cNvGrpSpPr>
          <a:grpSpLocks/>
        </xdr:cNvGrpSpPr>
      </xdr:nvGrpSpPr>
      <xdr:grpSpPr>
        <a:xfrm>
          <a:off x="3448050" y="2314575"/>
          <a:ext cx="962025" cy="600075"/>
          <a:chOff x="326" y="243"/>
          <a:chExt cx="91" cy="63"/>
        </a:xfrm>
        <a:solidFill>
          <a:srgbClr val="FFFFFF"/>
        </a:solidFill>
      </xdr:grpSpPr>
      <xdr:sp>
        <xdr:nvSpPr>
          <xdr:cNvPr id="11" name="Odejmowanie"/>
          <xdr:cNvSpPr>
            <a:spLocks/>
          </xdr:cNvSpPr>
        </xdr:nvSpPr>
        <xdr:spPr>
          <a:xfrm>
            <a:off x="326" y="243"/>
            <a:ext cx="91" cy="25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0" rIns="90000" bIns="46800"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</a:t>
            </a:r>
          </a:p>
        </xdr:txBody>
      </xdr:sp>
      <xdr:sp>
        <xdr:nvSpPr>
          <xdr:cNvPr id="12" name="Odejmowanie"/>
          <xdr:cNvSpPr>
            <a:spLocks/>
          </xdr:cNvSpPr>
        </xdr:nvSpPr>
        <xdr:spPr>
          <a:xfrm>
            <a:off x="326" y="268"/>
            <a:ext cx="91" cy="38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0" rIns="90000" bIns="46800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różnica</a:t>
            </a:r>
          </a:p>
        </xdr:txBody>
      </xdr:sp>
    </xdr:grpSp>
    <xdr:clientData/>
  </xdr:twoCellAnchor>
  <xdr:twoCellAnchor>
    <xdr:from>
      <xdr:col>5</xdr:col>
      <xdr:colOff>762000</xdr:colOff>
      <xdr:row>1</xdr:row>
      <xdr:rowOff>47625</xdr:rowOff>
    </xdr:from>
    <xdr:to>
      <xdr:col>7</xdr:col>
      <xdr:colOff>133350</xdr:colOff>
      <xdr:row>3</xdr:row>
      <xdr:rowOff>123825</xdr:rowOff>
    </xdr:to>
    <xdr:grpSp>
      <xdr:nvGrpSpPr>
        <xdr:cNvPr id="13" name="iloczyn"/>
        <xdr:cNvGrpSpPr>
          <a:grpSpLocks/>
        </xdr:cNvGrpSpPr>
      </xdr:nvGrpSpPr>
      <xdr:grpSpPr>
        <a:xfrm>
          <a:off x="4572000" y="2305050"/>
          <a:ext cx="952500" cy="600075"/>
          <a:chOff x="432" y="242"/>
          <a:chExt cx="91" cy="63"/>
        </a:xfrm>
        <a:solidFill>
          <a:srgbClr val="FFFFFF"/>
        </a:solidFill>
      </xdr:grpSpPr>
      <xdr:sp>
        <xdr:nvSpPr>
          <xdr:cNvPr id="14" name="Iloczyn"/>
          <xdr:cNvSpPr>
            <a:spLocks/>
          </xdr:cNvSpPr>
        </xdr:nvSpPr>
        <xdr:spPr>
          <a:xfrm>
            <a:off x="432" y="242"/>
            <a:ext cx="91" cy="25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0" rIns="90000" bIns="46800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·</a:t>
            </a:r>
          </a:p>
        </xdr:txBody>
      </xdr:sp>
      <xdr:sp>
        <xdr:nvSpPr>
          <xdr:cNvPr id="15" name="Iloczyn"/>
          <xdr:cNvSpPr>
            <a:spLocks/>
          </xdr:cNvSpPr>
        </xdr:nvSpPr>
        <xdr:spPr>
          <a:xfrm>
            <a:off x="432" y="267"/>
            <a:ext cx="91" cy="38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0" rIns="90000" bIns="46800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iloczyn</a:t>
            </a:r>
          </a:p>
        </xdr:txBody>
      </xdr:sp>
    </xdr:grpSp>
    <xdr:clientData/>
  </xdr:twoCellAnchor>
  <xdr:twoCellAnchor>
    <xdr:from>
      <xdr:col>7</xdr:col>
      <xdr:colOff>333375</xdr:colOff>
      <xdr:row>1</xdr:row>
      <xdr:rowOff>47625</xdr:rowOff>
    </xdr:from>
    <xdr:to>
      <xdr:col>8</xdr:col>
      <xdr:colOff>28575</xdr:colOff>
      <xdr:row>3</xdr:row>
      <xdr:rowOff>123825</xdr:rowOff>
    </xdr:to>
    <xdr:grpSp>
      <xdr:nvGrpSpPr>
        <xdr:cNvPr id="16" name="iloraz"/>
        <xdr:cNvGrpSpPr>
          <a:grpSpLocks/>
        </xdr:cNvGrpSpPr>
      </xdr:nvGrpSpPr>
      <xdr:grpSpPr>
        <a:xfrm>
          <a:off x="5724525" y="2305050"/>
          <a:ext cx="962025" cy="600075"/>
          <a:chOff x="542" y="242"/>
          <a:chExt cx="91" cy="63"/>
        </a:xfrm>
        <a:solidFill>
          <a:srgbClr val="FFFFFF"/>
        </a:solidFill>
      </xdr:grpSpPr>
      <xdr:sp>
        <xdr:nvSpPr>
          <xdr:cNvPr id="17" name="Iloraz"/>
          <xdr:cNvSpPr>
            <a:spLocks/>
          </xdr:cNvSpPr>
        </xdr:nvSpPr>
        <xdr:spPr>
          <a:xfrm>
            <a:off x="542" y="242"/>
            <a:ext cx="91" cy="25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0" rIns="90000" bIns="46800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:</a:t>
            </a:r>
          </a:p>
        </xdr:txBody>
      </xdr:sp>
      <xdr:sp>
        <xdr:nvSpPr>
          <xdr:cNvPr id="18" name="Iloraz"/>
          <xdr:cNvSpPr>
            <a:spLocks/>
          </xdr:cNvSpPr>
        </xdr:nvSpPr>
        <xdr:spPr>
          <a:xfrm>
            <a:off x="542" y="267"/>
            <a:ext cx="91" cy="38"/>
          </a:xfrm>
          <a:prstGeom prst="rect">
            <a:avLst/>
          </a:prstGeom>
          <a:solidFill>
            <a:srgbClr val="FBF9BB"/>
          </a:solidFill>
          <a:ln w="9525" cmpd="sng">
            <a:noFill/>
          </a:ln>
        </xdr:spPr>
        <xdr:txBody>
          <a:bodyPr vertOverflow="clip" wrap="square" lIns="90000" tIns="0" rIns="90000" bIns="46800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iloraz</a:t>
            </a:r>
          </a:p>
        </xdr:txBody>
      </xdr:sp>
    </xdr:grpSp>
    <xdr:clientData/>
  </xdr:twoCellAnchor>
  <xdr:twoCellAnchor>
    <xdr:from>
      <xdr:col>0</xdr:col>
      <xdr:colOff>457200</xdr:colOff>
      <xdr:row>0</xdr:row>
      <xdr:rowOff>1057275</xdr:rowOff>
    </xdr:from>
    <xdr:to>
      <xdr:col>2</xdr:col>
      <xdr:colOff>219075</xdr:colOff>
      <xdr:row>5</xdr:row>
      <xdr:rowOff>552450</xdr:rowOff>
    </xdr:to>
    <xdr:pic>
      <xdr:nvPicPr>
        <xdr:cNvPr id="19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1057275"/>
          <a:ext cx="1714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</xdr:row>
      <xdr:rowOff>19050</xdr:rowOff>
    </xdr:from>
    <xdr:to>
      <xdr:col>5</xdr:col>
      <xdr:colOff>1247775</xdr:colOff>
      <xdr:row>5</xdr:row>
      <xdr:rowOff>666750</xdr:rowOff>
    </xdr:to>
    <xdr:sp textlink="C6">
      <xdr:nvSpPr>
        <xdr:cNvPr id="20" name="TextBox 74"/>
        <xdr:cNvSpPr txBox="1">
          <a:spLocks noChangeArrowheads="1"/>
        </xdr:cNvSpPr>
      </xdr:nvSpPr>
      <xdr:spPr>
        <a:xfrm>
          <a:off x="2209800" y="3219450"/>
          <a:ext cx="2847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fld id="{84d57b60-1beb-4630-a78a-a60f4dbfc20e}" type="TxLink">
            <a:rPr lang="en-US" cap="none" u="none" baseline="0">
              <a:latin typeface="Arial CE"/>
              <a:ea typeface="Arial CE"/>
              <a:cs typeface="Arial CE"/>
            </a:rPr>
            <a:t/>
          </a:fld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3</xdr:row>
      <xdr:rowOff>38100</xdr:rowOff>
    </xdr:from>
    <xdr:to>
      <xdr:col>13</xdr:col>
      <xdr:colOff>476250</xdr:colOff>
      <xdr:row>3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810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3</xdr:row>
      <xdr:rowOff>38100</xdr:rowOff>
    </xdr:from>
    <xdr:to>
      <xdr:col>15</xdr:col>
      <xdr:colOff>352425</xdr:colOff>
      <xdr:row>3</xdr:row>
      <xdr:rowOff>390525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3810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3</xdr:row>
      <xdr:rowOff>133350</xdr:rowOff>
    </xdr:from>
    <xdr:to>
      <xdr:col>9</xdr:col>
      <xdr:colOff>495300</xdr:colOff>
      <xdr:row>4</xdr:row>
      <xdr:rowOff>0</xdr:rowOff>
    </xdr:to>
    <xdr:sp textlink="C5">
      <xdr:nvSpPr>
        <xdr:cNvPr id="3" name="Ramka"/>
        <xdr:cNvSpPr>
          <a:spLocks/>
        </xdr:cNvSpPr>
      </xdr:nvSpPr>
      <xdr:spPr>
        <a:xfrm>
          <a:off x="2390775" y="133350"/>
          <a:ext cx="2581275" cy="742950"/>
        </a:xfrm>
        <a:prstGeom prst="cloudCallout">
          <a:avLst>
            <a:gd name="adj1" fmla="val -104509"/>
            <a:gd name="adj2" fmla="val 0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w pamięci:</a:t>
          </a:r>
        </a:p>
      </xdr:txBody>
    </xdr:sp>
    <xdr:clientData/>
  </xdr:twoCellAnchor>
  <xdr:twoCellAnchor>
    <xdr:from>
      <xdr:col>12</xdr:col>
      <xdr:colOff>190500</xdr:colOff>
      <xdr:row>17</xdr:row>
      <xdr:rowOff>66675</xdr:rowOff>
    </xdr:from>
    <xdr:to>
      <xdr:col>15</xdr:col>
      <xdr:colOff>342900</xdr:colOff>
      <xdr:row>19</xdr:row>
      <xdr:rowOff>19050</xdr:rowOff>
    </xdr:to>
    <xdr:pic>
      <xdr:nvPicPr>
        <xdr:cNvPr id="4" name="Zad1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4619625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</xdr:row>
      <xdr:rowOff>295275</xdr:rowOff>
    </xdr:from>
    <xdr:to>
      <xdr:col>2</xdr:col>
      <xdr:colOff>219075</xdr:colOff>
      <xdr:row>9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95275"/>
          <a:ext cx="12287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28575</xdr:rowOff>
    </xdr:from>
    <xdr:to>
      <xdr:col>13</xdr:col>
      <xdr:colOff>400050</xdr:colOff>
      <xdr:row>3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857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3</xdr:row>
      <xdr:rowOff>28575</xdr:rowOff>
    </xdr:from>
    <xdr:to>
      <xdr:col>15</xdr:col>
      <xdr:colOff>123825</xdr:colOff>
      <xdr:row>3</xdr:row>
      <xdr:rowOff>381000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285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3</xdr:row>
      <xdr:rowOff>238125</xdr:rowOff>
    </xdr:from>
    <xdr:to>
      <xdr:col>9</xdr:col>
      <xdr:colOff>647700</xdr:colOff>
      <xdr:row>4</xdr:row>
      <xdr:rowOff>152400</xdr:rowOff>
    </xdr:to>
    <xdr:sp textlink="C5">
      <xdr:nvSpPr>
        <xdr:cNvPr id="3" name="Ramka"/>
        <xdr:cNvSpPr>
          <a:spLocks/>
        </xdr:cNvSpPr>
      </xdr:nvSpPr>
      <xdr:spPr>
        <a:xfrm>
          <a:off x="2628900" y="238125"/>
          <a:ext cx="2647950" cy="752475"/>
        </a:xfrm>
        <a:prstGeom prst="cloudCallout">
          <a:avLst>
            <a:gd name="adj1" fmla="val -114143"/>
            <a:gd name="adj2" fmla="val -36074"/>
          </a:avLst>
        </a:prstGeom>
        <a:gradFill rotWithShape="1">
          <a:gsLst>
            <a:gs pos="0">
              <a:srgbClr val="465E75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w pamięci:</a:t>
          </a:r>
        </a:p>
      </xdr:txBody>
    </xdr:sp>
    <xdr:clientData/>
  </xdr:twoCellAnchor>
  <xdr:twoCellAnchor>
    <xdr:from>
      <xdr:col>12</xdr:col>
      <xdr:colOff>114300</xdr:colOff>
      <xdr:row>17</xdr:row>
      <xdr:rowOff>104775</xdr:rowOff>
    </xdr:from>
    <xdr:to>
      <xdr:col>15</xdr:col>
      <xdr:colOff>114300</xdr:colOff>
      <xdr:row>19</xdr:row>
      <xdr:rowOff>57150</xdr:rowOff>
    </xdr:to>
    <xdr:pic>
      <xdr:nvPicPr>
        <xdr:cNvPr id="4" name="Zad1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4619625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</xdr:row>
      <xdr:rowOff>95250</xdr:rowOff>
    </xdr:from>
    <xdr:to>
      <xdr:col>2</xdr:col>
      <xdr:colOff>276225</xdr:colOff>
      <xdr:row>7</xdr:row>
      <xdr:rowOff>190500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5250"/>
          <a:ext cx="1076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16</xdr:row>
      <xdr:rowOff>371475</xdr:rowOff>
    </xdr:from>
    <xdr:to>
      <xdr:col>15</xdr:col>
      <xdr:colOff>657225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673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104775</xdr:rowOff>
    </xdr:from>
    <xdr:to>
      <xdr:col>13</xdr:col>
      <xdr:colOff>209550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3124200" y="104775"/>
          <a:ext cx="3200400" cy="647700"/>
        </a:xfrm>
        <a:prstGeom prst="cloudCallout">
          <a:avLst>
            <a:gd name="adj1" fmla="val -60560"/>
            <a:gd name="adj2" fmla="val -32351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647700</xdr:colOff>
      <xdr:row>0</xdr:row>
      <xdr:rowOff>19050</xdr:rowOff>
    </xdr:from>
    <xdr:to>
      <xdr:col>16</xdr:col>
      <xdr:colOff>76200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21</xdr:row>
      <xdr:rowOff>104775</xdr:rowOff>
    </xdr:from>
    <xdr:to>
      <xdr:col>8</xdr:col>
      <xdr:colOff>638175</xdr:colOff>
      <xdr:row>23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59130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28575</xdr:rowOff>
    </xdr:from>
    <xdr:to>
      <xdr:col>6</xdr:col>
      <xdr:colOff>409575</xdr:colOff>
      <xdr:row>2</xdr:row>
      <xdr:rowOff>9525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28575"/>
          <a:ext cx="581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okr&#261;glenia%20licz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ka\Poprawki%20arkuszy\WKoncuDobrze\KLasa4\Po&#322;&#243;wki,%20&#263;wiartki,%20cz&#281;&#347;ci%20&#243;s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4"/>
      <sheetName val="Arkusz5"/>
      <sheetName val="Arkusz6"/>
      <sheetName val="Arkusz3"/>
      <sheetName val="Arkusz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7"/>
      <sheetName val="Arkusz4"/>
      <sheetName val="Arkusz1"/>
      <sheetName val="Arkusz2"/>
      <sheetName val="Arkusz8"/>
      <sheetName val="Arkusz3"/>
      <sheetName val="Arkusz6"/>
      <sheetName val="Arkusz5"/>
    </sheetNames>
    <sheetDataSet>
      <sheetData sheetId="7"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5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image" Target="../media/image54.png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6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image" Target="../media/image47.png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48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image" Target="../media/image49.png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image" Target="../media/image50.png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image" Target="../media/image51.png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image" Target="../media/image52.png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image" Target="../media/image53.png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4:I30"/>
  <sheetViews>
    <sheetView showGridLines="0" showRowColHeaders="0" tabSelected="1" showOutlineSymbols="0" workbookViewId="0" topLeftCell="A1">
      <selection activeCell="H8" sqref="H8"/>
    </sheetView>
  </sheetViews>
  <sheetFormatPr defaultColWidth="8.796875" defaultRowHeight="15"/>
  <cols>
    <col min="4" max="4" width="4.8984375" style="0" customWidth="1"/>
    <col min="9" max="9" width="13.69921875" style="0" customWidth="1"/>
  </cols>
  <sheetData>
    <row r="4" spans="2:8" ht="15.75">
      <c r="B4" s="1"/>
      <c r="C4" s="171"/>
      <c r="D4" s="171"/>
      <c r="E4" s="171"/>
      <c r="F4" s="171"/>
      <c r="G4" s="171"/>
      <c r="H4" s="171"/>
    </row>
    <row r="8" spans="4:5" ht="15.75">
      <c r="D8" s="171" t="s">
        <v>10</v>
      </c>
      <c r="E8" s="171"/>
    </row>
    <row r="10" ht="60.75" customHeight="1"/>
    <row r="12" spans="4:5" ht="15.75">
      <c r="D12" s="171"/>
      <c r="E12" s="171"/>
    </row>
    <row r="14" spans="5:9" ht="15">
      <c r="E14" s="172" t="s">
        <v>37</v>
      </c>
      <c r="F14" s="173"/>
      <c r="G14" s="173"/>
      <c r="H14" s="173"/>
      <c r="I14" s="173"/>
    </row>
    <row r="15" spans="5:9" ht="15">
      <c r="E15" s="173"/>
      <c r="F15" s="173"/>
      <c r="G15" s="173"/>
      <c r="H15" s="173"/>
      <c r="I15" s="173"/>
    </row>
    <row r="16" spans="5:9" ht="15">
      <c r="E16" s="174"/>
      <c r="F16" s="174"/>
      <c r="G16" s="174"/>
      <c r="H16" s="174"/>
      <c r="I16" s="174"/>
    </row>
    <row r="17" spans="5:9" ht="29.25" customHeight="1">
      <c r="E17" s="174"/>
      <c r="F17" s="174"/>
      <c r="G17" s="174"/>
      <c r="H17" s="174"/>
      <c r="I17" s="174"/>
    </row>
    <row r="18" spans="5:9" ht="15">
      <c r="E18" s="169" t="s">
        <v>27</v>
      </c>
      <c r="F18" s="170"/>
      <c r="G18" s="170"/>
      <c r="H18" s="170"/>
      <c r="I18" s="170"/>
    </row>
    <row r="19" spans="5:9" ht="15">
      <c r="E19" s="170"/>
      <c r="F19" s="170"/>
      <c r="G19" s="170"/>
      <c r="H19" s="170"/>
      <c r="I19" s="170"/>
    </row>
    <row r="20" ht="15">
      <c r="I20" s="34"/>
    </row>
    <row r="30" ht="15">
      <c r="A30" s="17">
        <v>0</v>
      </c>
    </row>
  </sheetData>
  <mergeCells count="5">
    <mergeCell ref="E18:I19"/>
    <mergeCell ref="C4:H4"/>
    <mergeCell ref="D8:E8"/>
    <mergeCell ref="D12:E12"/>
    <mergeCell ref="E14:I17"/>
  </mergeCell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P29"/>
  <sheetViews>
    <sheetView showGridLines="0" showRowColHeaders="0" showOutlineSymbols="0" workbookViewId="0" topLeftCell="A1">
      <selection activeCell="K10" sqref="K10"/>
    </sheetView>
  </sheetViews>
  <sheetFormatPr defaultColWidth="8.796875" defaultRowHeight="15"/>
  <cols>
    <col min="1" max="1" width="14.69921875" style="0" customWidth="1"/>
    <col min="2" max="2" width="3.8984375" style="0" customWidth="1"/>
    <col min="3" max="7" width="8.796875" style="0" customWidth="1"/>
    <col min="8" max="9" width="4.3984375" style="0" customWidth="1"/>
    <col min="10" max="10" width="5.8984375" style="0" customWidth="1"/>
    <col min="11" max="11" width="5.796875" style="0" customWidth="1"/>
    <col min="12" max="17" width="4.3984375" style="0" customWidth="1"/>
  </cols>
  <sheetData>
    <row r="1" spans="1:12" ht="171" customHeight="1" thickBot="1">
      <c r="A1" s="120" t="s">
        <v>11</v>
      </c>
      <c r="B1" s="88"/>
      <c r="C1" s="88"/>
      <c r="D1" s="88"/>
      <c r="E1" s="205" t="s">
        <v>47</v>
      </c>
      <c r="F1" s="205"/>
      <c r="G1" s="88"/>
      <c r="H1" s="88"/>
      <c r="I1" s="88"/>
      <c r="J1" s="121" t="s">
        <v>34</v>
      </c>
      <c r="K1" s="88"/>
      <c r="L1" s="88"/>
    </row>
    <row r="2" spans="1:16" ht="32.25" customHeight="1" thickBot="1" thickTop="1">
      <c r="A2" s="122"/>
      <c r="B2" s="206"/>
      <c r="C2" s="207"/>
      <c r="D2" s="207"/>
      <c r="E2" s="207"/>
      <c r="F2" s="207"/>
      <c r="G2" s="207"/>
      <c r="H2" s="208"/>
      <c r="I2" s="123"/>
      <c r="J2" s="124" t="s">
        <v>32</v>
      </c>
      <c r="K2" s="124" t="s">
        <v>32</v>
      </c>
      <c r="L2" s="125"/>
      <c r="O2" s="19"/>
      <c r="P2" s="19"/>
    </row>
    <row r="3" spans="1:14" s="118" customFormat="1" ht="32.25" customHeight="1" thickBot="1" thickTop="1">
      <c r="A3" s="126"/>
      <c r="B3" s="127"/>
      <c r="C3" s="128"/>
      <c r="D3" s="128"/>
      <c r="E3" s="128"/>
      <c r="F3" s="128"/>
      <c r="G3" s="128"/>
      <c r="H3" s="129"/>
      <c r="I3" s="123"/>
      <c r="J3" s="124" t="s">
        <v>32</v>
      </c>
      <c r="K3" s="124" t="s">
        <v>32</v>
      </c>
      <c r="L3" s="125"/>
      <c r="M3"/>
      <c r="N3"/>
    </row>
    <row r="4" spans="1:12" ht="32.25" customHeight="1" thickBot="1" thickTop="1">
      <c r="A4" s="88"/>
      <c r="B4" s="130"/>
      <c r="C4" s="131">
        <f>IF(A5="k",IF(OR(G7=10,G7=9),"J",IF(G7&lt;5,"L","K")),"")</f>
      </c>
      <c r="D4" s="131">
        <f>IF(A5="k",IF(OR(G7=10,G7=9),"J",IF(G7&lt;5,"L","K")),"")</f>
      </c>
      <c r="E4" s="131">
        <f>IF(A5="k",IF(OR(G7=10,G7=9),"J",IF(G7&lt;5,"L","K")),"")</f>
      </c>
      <c r="F4" s="131">
        <f>IF(A5="k",IF(OR(G7=10,G7=9),"J",IF(G7&lt;5,"L","K")),"")</f>
      </c>
      <c r="G4" s="131">
        <f>IF(A5="k",IF(OR(G7=10,G7=9),"J",IF(G7&lt;5,"L","K")),"")</f>
      </c>
      <c r="H4" s="132"/>
      <c r="I4" s="88"/>
      <c r="J4" s="124" t="s">
        <v>32</v>
      </c>
      <c r="K4" s="124" t="s">
        <v>32</v>
      </c>
      <c r="L4" s="88"/>
    </row>
    <row r="5" spans="1:12" ht="32.25" customHeight="1" thickBot="1" thickTop="1">
      <c r="A5" s="120"/>
      <c r="B5" s="88"/>
      <c r="C5" s="88"/>
      <c r="D5" s="163">
        <f>IF(H7=0,"","Wpisz w ramkę swój wynik.")</f>
      </c>
      <c r="E5" s="162"/>
      <c r="F5" s="162"/>
      <c r="G5" s="133">
        <v>1.4</v>
      </c>
      <c r="H5" s="120"/>
      <c r="I5" s="120"/>
      <c r="J5" s="124" t="s">
        <v>32</v>
      </c>
      <c r="K5" s="124" t="s">
        <v>32</v>
      </c>
      <c r="L5" s="88"/>
    </row>
    <row r="6" spans="1:12" ht="32.25" customHeight="1" thickBot="1" thickTop="1">
      <c r="A6" s="120">
        <v>1</v>
      </c>
      <c r="B6" s="88"/>
      <c r="C6" s="88"/>
      <c r="D6" s="209"/>
      <c r="E6" s="209"/>
      <c r="F6" s="209"/>
      <c r="G6" s="134">
        <f>IF(D6="","",IF(D6=G5,"C","D"))</f>
      </c>
      <c r="H6" s="120"/>
      <c r="I6" s="120"/>
      <c r="J6" s="135" t="s">
        <v>32</v>
      </c>
      <c r="K6" s="124" t="s">
        <v>32</v>
      </c>
      <c r="L6" s="88"/>
    </row>
    <row r="7" spans="1:12" ht="11.25" customHeight="1" thickTop="1">
      <c r="A7" s="88"/>
      <c r="B7" s="88"/>
      <c r="C7" s="88"/>
      <c r="D7" s="119"/>
      <c r="E7" s="119"/>
      <c r="F7" s="119"/>
      <c r="G7" s="120"/>
      <c r="H7" s="120"/>
      <c r="I7" s="120"/>
      <c r="J7" s="88"/>
      <c r="K7" s="88"/>
      <c r="L7" s="88"/>
    </row>
    <row r="8" spans="1:12" ht="15.75" customHeight="1">
      <c r="A8" s="88"/>
      <c r="B8" s="210" t="s">
        <v>33</v>
      </c>
      <c r="C8" s="210"/>
      <c r="D8" s="204"/>
      <c r="E8" s="204"/>
      <c r="F8" s="204"/>
      <c r="G8" s="136"/>
      <c r="H8" s="136"/>
      <c r="I8" s="120"/>
      <c r="J8" s="88"/>
      <c r="K8" s="88"/>
      <c r="L8" s="88"/>
    </row>
    <row r="9" spans="1:12" ht="12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137"/>
      <c r="L9" s="88"/>
    </row>
    <row r="10" spans="1:12" ht="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116"/>
      <c r="L10" s="88"/>
    </row>
    <row r="11" spans="1:12" ht="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1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1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ht="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1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1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</sheetData>
  <mergeCells count="5">
    <mergeCell ref="D8:F8"/>
    <mergeCell ref="E1:F1"/>
    <mergeCell ref="B2:H2"/>
    <mergeCell ref="D6:F6"/>
    <mergeCell ref="B8:C8"/>
  </mergeCells>
  <conditionalFormatting sqref="D5">
    <cfRule type="expression" priority="1" dxfId="4" stopIfTrue="1">
      <formula>(H7=11)</formula>
    </cfRule>
  </conditionalFormatting>
  <conditionalFormatting sqref="D8:F8">
    <cfRule type="cellIs" priority="2" dxfId="5" operator="equal" stopIfTrue="1">
      <formula>"Dobrze"</formula>
    </cfRule>
  </conditionalFormatting>
  <conditionalFormatting sqref="G6">
    <cfRule type="cellIs" priority="3" dxfId="5" operator="equal" stopIfTrue="1">
      <formula>"C"</formula>
    </cfRule>
  </conditionalFormatting>
  <conditionalFormatting sqref="J6">
    <cfRule type="expression" priority="4" dxfId="19" stopIfTrue="1">
      <formula>($G$7&gt;=1)</formula>
    </cfRule>
  </conditionalFormatting>
  <conditionalFormatting sqref="K6">
    <cfRule type="expression" priority="5" dxfId="19" stopIfTrue="1">
      <formula>($G$7&gt;=2)</formula>
    </cfRule>
  </conditionalFormatting>
  <conditionalFormatting sqref="K5">
    <cfRule type="expression" priority="6" dxfId="19" stopIfTrue="1">
      <formula>($G$7&gt;=3)</formula>
    </cfRule>
  </conditionalFormatting>
  <conditionalFormatting sqref="J5">
    <cfRule type="expression" priority="7" dxfId="19" stopIfTrue="1">
      <formula>($G$7&gt;=4)</formula>
    </cfRule>
  </conditionalFormatting>
  <conditionalFormatting sqref="J4">
    <cfRule type="expression" priority="8" dxfId="19" stopIfTrue="1">
      <formula>($G$7&gt;=5)</formula>
    </cfRule>
  </conditionalFormatting>
  <conditionalFormatting sqref="K4">
    <cfRule type="expression" priority="9" dxfId="19" stopIfTrue="1">
      <formula>($G$7&gt;=6)</formula>
    </cfRule>
  </conditionalFormatting>
  <conditionalFormatting sqref="J3">
    <cfRule type="expression" priority="10" dxfId="19" stopIfTrue="1">
      <formula>($G$7&gt;=8)</formula>
    </cfRule>
  </conditionalFormatting>
  <conditionalFormatting sqref="K3">
    <cfRule type="expression" priority="11" dxfId="19" stopIfTrue="1">
      <formula>($G$7&gt;=7)</formula>
    </cfRule>
  </conditionalFormatting>
  <conditionalFormatting sqref="J2">
    <cfRule type="expression" priority="12" dxfId="19" stopIfTrue="1">
      <formula>($G$7&gt;=9)</formula>
    </cfRule>
  </conditionalFormatting>
  <conditionalFormatting sqref="K2">
    <cfRule type="expression" priority="13" dxfId="19" stopIfTrue="1">
      <formula>($G$7&gt;=10)</formula>
    </cfRule>
  </conditionalFormatting>
  <conditionalFormatting sqref="D6:F6">
    <cfRule type="expression" priority="14" dxfId="0" stopIfTrue="1">
      <formula>($G$6="C")</formula>
    </cfRule>
    <cfRule type="expression" priority="15" dxfId="1" stopIfTrue="1">
      <formula>(G6="D")</formula>
    </cfRule>
    <cfRule type="expression" priority="16" dxfId="0" stopIfTrue="1">
      <formula>(H7=0)</formula>
    </cfRule>
  </conditionalFormatting>
  <conditionalFormatting sqref="J1">
    <cfRule type="expression" priority="17" dxfId="4" stopIfTrue="1">
      <formula>H7=0</formula>
    </cfRule>
  </conditionalFormatting>
  <conditionalFormatting sqref="B2:H2">
    <cfRule type="expression" priority="18" dxfId="20" stopIfTrue="1">
      <formula>G7=10</formula>
    </cfRule>
  </conditionalFormatting>
  <conditionalFormatting sqref="E4">
    <cfRule type="expression" priority="19" dxfId="20" stopIfTrue="1">
      <formula>($G$7=10)</formula>
    </cfRule>
  </conditionalFormatting>
  <conditionalFormatting sqref="C4">
    <cfRule type="expression" priority="20" dxfId="21" stopIfTrue="1">
      <formula>($G$7=10)</formula>
    </cfRule>
  </conditionalFormatting>
  <conditionalFormatting sqref="D4">
    <cfRule type="expression" priority="21" dxfId="22" stopIfTrue="1">
      <formula>($G$7=10)</formula>
    </cfRule>
  </conditionalFormatting>
  <conditionalFormatting sqref="F4">
    <cfRule type="expression" priority="22" dxfId="23" stopIfTrue="1">
      <formula>($G$7=10)</formula>
    </cfRule>
  </conditionalFormatting>
  <conditionalFormatting sqref="G4">
    <cfRule type="expression" priority="23" dxfId="24" stopIfTrue="1">
      <formula>($G$7=10)</formula>
    </cfRule>
  </conditionalFormatting>
  <dataValidations count="2">
    <dataValidation type="textLength" operator="lessThan" allowBlank="1" showInputMessage="1" showErrorMessage="1" sqref="D7:F7">
      <formula1>7</formula1>
    </dataValidation>
    <dataValidation type="custom" operator="lessThan" allowBlank="1" showInputMessage="1" showErrorMessage="1" errorTitle="UWAGA!" error="Wpisana odpowiedź jest nieprawidłowa." sqref="D6:F6">
      <formula1>AND(ISNUMBER(D6),LEN(D6)&lt;=6,LEFT(CELL("format",D6))&lt;&gt;"D",,LEFT(CELL("format",D6))&lt;&gt;"P")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4:P19"/>
  <sheetViews>
    <sheetView showGridLines="0" showRowColHeaders="0" showOutlineSymbols="0" workbookViewId="0" topLeftCell="A4">
      <selection activeCell="G7" sqref="G7"/>
    </sheetView>
  </sheetViews>
  <sheetFormatPr defaultColWidth="8.796875" defaultRowHeight="15"/>
  <cols>
    <col min="1" max="1" width="1.59765625" style="0" customWidth="1"/>
    <col min="2" max="2" width="7.3984375" style="0" customWidth="1"/>
    <col min="3" max="3" width="7.796875" style="4" customWidth="1"/>
    <col min="4" max="4" width="2.69921875" style="0" customWidth="1"/>
    <col min="5" max="5" width="7.796875" style="4" customWidth="1"/>
    <col min="6" max="6" width="2.3984375" style="0" customWidth="1"/>
    <col min="7" max="7" width="7.8984375" style="4" customWidth="1"/>
    <col min="8" max="8" width="5.796875" style="0" customWidth="1"/>
    <col min="9" max="9" width="3" style="0" customWidth="1"/>
    <col min="10" max="10" width="7.8984375" style="6" customWidth="1"/>
    <col min="11" max="11" width="2.796875" style="6" customWidth="1"/>
    <col min="12" max="12" width="7.8984375" style="0" customWidth="1"/>
    <col min="13" max="13" width="2.69921875" style="0" customWidth="1"/>
    <col min="14" max="14" width="7.796875" style="4" customWidth="1"/>
  </cols>
  <sheetData>
    <row r="1" ht="15.75" hidden="1"/>
    <row r="2" ht="15.75" hidden="1"/>
    <row r="3" ht="15.75" hidden="1"/>
    <row r="4" spans="12:14" ht="66.75" customHeight="1">
      <c r="L4" s="176"/>
      <c r="M4" s="176"/>
      <c r="N4" s="176"/>
    </row>
    <row r="5" spans="2:3" ht="15.75">
      <c r="B5" s="1"/>
      <c r="C5" s="69" t="str">
        <f>IF(COUNTIF(H7:O17,"C")=12,"BRAWO!","Oblicz w pamięci:")</f>
        <v>Oblicz w pamięci:</v>
      </c>
    </row>
    <row r="6" spans="1:15" ht="15.75">
      <c r="A6" s="2"/>
      <c r="B6" s="2"/>
      <c r="C6" s="5"/>
      <c r="D6" s="2"/>
      <c r="E6" s="5"/>
      <c r="F6" s="2"/>
      <c r="G6" s="11">
        <f>C7+E7</f>
        <v>19.299999999999997</v>
      </c>
      <c r="H6" s="36"/>
      <c r="I6" s="2"/>
      <c r="J6" s="3"/>
      <c r="K6" s="3"/>
      <c r="L6" s="2"/>
      <c r="M6" s="2"/>
      <c r="N6" s="11">
        <v>7.8</v>
      </c>
      <c r="O6" s="2"/>
    </row>
    <row r="7" spans="1:15" s="9" customFormat="1" ht="29.25" customHeight="1">
      <c r="A7" s="7"/>
      <c r="B7" s="7"/>
      <c r="C7" s="8">
        <v>11.1</v>
      </c>
      <c r="D7" s="149" t="s">
        <v>1</v>
      </c>
      <c r="E7" s="8">
        <v>8.2</v>
      </c>
      <c r="F7" s="8" t="s">
        <v>0</v>
      </c>
      <c r="G7" s="164"/>
      <c r="H7" s="68">
        <f>IF(G7="","",IF(G7=G6,"C","D"))</f>
      </c>
      <c r="I7" s="7"/>
      <c r="J7" s="8">
        <f>N6+L7</f>
        <v>15.6</v>
      </c>
      <c r="K7" s="8" t="s">
        <v>39</v>
      </c>
      <c r="L7" s="8">
        <v>7.8</v>
      </c>
      <c r="M7" s="8" t="s">
        <v>0</v>
      </c>
      <c r="N7" s="67"/>
      <c r="O7" s="68">
        <f>IF(N7="","",IF(N7=N6,"C","D"))</f>
      </c>
    </row>
    <row r="8" spans="1:15" s="9" customFormat="1" ht="15.75">
      <c r="A8" s="7"/>
      <c r="B8" s="7"/>
      <c r="C8" s="10"/>
      <c r="D8" s="10"/>
      <c r="E8" s="10"/>
      <c r="F8" s="10"/>
      <c r="G8" s="12">
        <f>C9+E9</f>
        <v>8.85</v>
      </c>
      <c r="H8" s="7"/>
      <c r="I8" s="7"/>
      <c r="J8" s="10"/>
      <c r="K8" s="10"/>
      <c r="L8" s="7"/>
      <c r="M8" s="7"/>
      <c r="N8" s="12">
        <v>12.82</v>
      </c>
      <c r="O8" s="7"/>
    </row>
    <row r="9" spans="1:15" s="9" customFormat="1" ht="30" customHeight="1">
      <c r="A9" s="7"/>
      <c r="B9" s="7"/>
      <c r="C9" s="8">
        <v>3.18</v>
      </c>
      <c r="D9" s="149" t="s">
        <v>1</v>
      </c>
      <c r="E9" s="8">
        <v>5.67</v>
      </c>
      <c r="F9" s="8" t="s">
        <v>0</v>
      </c>
      <c r="G9" s="67"/>
      <c r="H9" s="68">
        <f>IF(G9="","",IF(G9=G8,"C","D"))</f>
      </c>
      <c r="I9" s="7"/>
      <c r="J9" s="8">
        <f>N8+L9</f>
        <v>27.68</v>
      </c>
      <c r="K9" s="8" t="s">
        <v>39</v>
      </c>
      <c r="L9" s="8">
        <v>14.86</v>
      </c>
      <c r="M9" s="8" t="s">
        <v>0</v>
      </c>
      <c r="N9" s="67"/>
      <c r="O9" s="68">
        <f>IF(N9="","",IF(N9=N8,"C","D"))</f>
      </c>
    </row>
    <row r="10" spans="1:15" s="9" customFormat="1" ht="15.75">
      <c r="A10" s="7"/>
      <c r="B10" s="7"/>
      <c r="C10" s="10"/>
      <c r="D10" s="10"/>
      <c r="E10" s="10"/>
      <c r="F10" s="10"/>
      <c r="G10" s="12">
        <f>C11+E11</f>
        <v>11.17</v>
      </c>
      <c r="H10" s="7"/>
      <c r="I10" s="7"/>
      <c r="J10" s="10"/>
      <c r="K10" s="10"/>
      <c r="L10" s="7"/>
      <c r="M10" s="7"/>
      <c r="N10" s="12">
        <v>4.83</v>
      </c>
      <c r="O10" s="7"/>
    </row>
    <row r="11" spans="1:15" s="9" customFormat="1" ht="29.25" customHeight="1">
      <c r="A11" s="7"/>
      <c r="B11" s="7"/>
      <c r="C11" s="8">
        <v>1.6</v>
      </c>
      <c r="D11" s="149" t="s">
        <v>1</v>
      </c>
      <c r="E11" s="8">
        <v>9.57</v>
      </c>
      <c r="F11" s="8" t="s">
        <v>0</v>
      </c>
      <c r="G11" s="67"/>
      <c r="H11" s="68">
        <f>IF(G11="","",IF(G11=G10,"C","D"))</f>
      </c>
      <c r="I11" s="7"/>
      <c r="J11" s="8">
        <f>N10+L11</f>
        <v>17.53</v>
      </c>
      <c r="K11" s="8" t="s">
        <v>39</v>
      </c>
      <c r="L11" s="8">
        <v>12.7</v>
      </c>
      <c r="M11" s="8" t="s">
        <v>0</v>
      </c>
      <c r="N11" s="67"/>
      <c r="O11" s="68">
        <f>IF(N11="","",IF(N11=N10,"C","D"))</f>
      </c>
    </row>
    <row r="12" spans="1:15" s="9" customFormat="1" ht="15.75">
      <c r="A12" s="7"/>
      <c r="B12" s="7"/>
      <c r="C12" s="10"/>
      <c r="D12" s="10"/>
      <c r="E12" s="10"/>
      <c r="F12" s="10"/>
      <c r="G12" s="12">
        <f>C13+E13</f>
        <v>19.28</v>
      </c>
      <c r="H12" s="7"/>
      <c r="I12" s="7"/>
      <c r="J12" s="13">
        <v>12.8</v>
      </c>
      <c r="K12" s="10"/>
      <c r="L12" s="12">
        <v>11.68</v>
      </c>
      <c r="M12" s="7"/>
      <c r="N12" s="12">
        <f>J13-L13</f>
        <v>1.120000000000001</v>
      </c>
      <c r="O12" s="7"/>
    </row>
    <row r="13" spans="1:15" s="9" customFormat="1" ht="30" customHeight="1">
      <c r="A13" s="7"/>
      <c r="B13" s="7"/>
      <c r="C13" s="8">
        <v>5.48</v>
      </c>
      <c r="D13" s="149" t="s">
        <v>1</v>
      </c>
      <c r="E13" s="8">
        <v>13.8</v>
      </c>
      <c r="F13" s="8" t="s">
        <v>0</v>
      </c>
      <c r="G13" s="67"/>
      <c r="H13" s="68">
        <f>IF(G13="","",IF(G13=G12,"C","D"))</f>
      </c>
      <c r="I13" s="7"/>
      <c r="J13" s="8">
        <f>MAX(J12,L12)</f>
        <v>12.8</v>
      </c>
      <c r="K13" s="8" t="s">
        <v>39</v>
      </c>
      <c r="L13" s="8">
        <f>MIN(J12,L12)</f>
        <v>11.68</v>
      </c>
      <c r="M13" s="8" t="s">
        <v>0</v>
      </c>
      <c r="N13" s="67"/>
      <c r="O13" s="68">
        <f>IF(N13="","",IF(N13=N12,"C","D"))</f>
      </c>
    </row>
    <row r="14" spans="1:15" s="9" customFormat="1" ht="15.75">
      <c r="A14" s="7"/>
      <c r="B14" s="7"/>
      <c r="C14" s="10"/>
      <c r="D14" s="10"/>
      <c r="E14" s="10"/>
      <c r="F14" s="10"/>
      <c r="G14" s="12">
        <f>C15+E15</f>
        <v>18.130000000000003</v>
      </c>
      <c r="H14" s="7"/>
      <c r="I14" s="7"/>
      <c r="J14" s="13">
        <v>10</v>
      </c>
      <c r="K14" s="10"/>
      <c r="L14" s="12">
        <v>1.76</v>
      </c>
      <c r="M14" s="7"/>
      <c r="N14" s="12">
        <f>J15-L15</f>
        <v>8.24</v>
      </c>
      <c r="O14" s="7"/>
    </row>
    <row r="15" spans="1:15" s="9" customFormat="1" ht="30.75" customHeight="1">
      <c r="A15" s="7"/>
      <c r="B15" s="7"/>
      <c r="C15" s="8">
        <v>10</v>
      </c>
      <c r="D15" s="149" t="s">
        <v>1</v>
      </c>
      <c r="E15" s="8">
        <v>8.13</v>
      </c>
      <c r="F15" s="8" t="s">
        <v>0</v>
      </c>
      <c r="G15" s="67"/>
      <c r="H15" s="68">
        <f>IF(G15="","",IF(G15=G14,"C","D"))</f>
      </c>
      <c r="I15" s="7"/>
      <c r="J15" s="8">
        <f>MAX(J14,L14)</f>
        <v>10</v>
      </c>
      <c r="K15" s="8" t="s">
        <v>39</v>
      </c>
      <c r="L15" s="8">
        <f>MIN(J14,L14)</f>
        <v>1.76</v>
      </c>
      <c r="M15" s="8" t="s">
        <v>0</v>
      </c>
      <c r="N15" s="67"/>
      <c r="O15" s="68">
        <f>IF(N15="","",IF(N15=N14,"C","D"))</f>
      </c>
    </row>
    <row r="16" spans="1:15" s="9" customFormat="1" ht="15.75">
      <c r="A16" s="7"/>
      <c r="B16" s="7"/>
      <c r="C16" s="10"/>
      <c r="D16" s="10"/>
      <c r="E16" s="10"/>
      <c r="F16" s="10"/>
      <c r="G16" s="12">
        <f>C17+E17</f>
        <v>18.9</v>
      </c>
      <c r="H16" s="7"/>
      <c r="I16" s="7"/>
      <c r="J16" s="13">
        <v>14</v>
      </c>
      <c r="K16" s="10"/>
      <c r="L16" s="12">
        <v>9.5</v>
      </c>
      <c r="M16" s="7"/>
      <c r="N16" s="12">
        <f>J17-L17</f>
        <v>4.5</v>
      </c>
      <c r="O16" s="7"/>
    </row>
    <row r="17" spans="1:15" s="9" customFormat="1" ht="30.75" customHeight="1">
      <c r="A17" s="7"/>
      <c r="B17" s="7"/>
      <c r="C17" s="8">
        <v>15</v>
      </c>
      <c r="D17" s="149" t="s">
        <v>1</v>
      </c>
      <c r="E17" s="8">
        <v>3.9</v>
      </c>
      <c r="F17" s="8" t="s">
        <v>0</v>
      </c>
      <c r="G17" s="67"/>
      <c r="H17" s="68">
        <f>IF(G17="","",IF(G17=G16,"C","D"))</f>
      </c>
      <c r="I17" s="7"/>
      <c r="J17" s="8">
        <f>MAX(J16,L16)</f>
        <v>14</v>
      </c>
      <c r="K17" s="8" t="s">
        <v>39</v>
      </c>
      <c r="L17" s="8">
        <f>MIN(J16,L16)</f>
        <v>9.5</v>
      </c>
      <c r="M17" s="8" t="s">
        <v>0</v>
      </c>
      <c r="N17" s="67"/>
      <c r="O17" s="68">
        <f>IF(N17="","",IF(N17=N16,"C","D"))</f>
      </c>
    </row>
    <row r="18" spans="1:15" ht="15.75">
      <c r="A18" s="2"/>
      <c r="B18" s="2"/>
      <c r="C18" s="5"/>
      <c r="D18" s="2"/>
      <c r="E18" s="5"/>
      <c r="F18" s="2"/>
      <c r="G18" s="5"/>
      <c r="H18" s="2"/>
      <c r="I18" s="2"/>
      <c r="J18" s="3"/>
      <c r="K18" s="3"/>
      <c r="L18" s="2"/>
      <c r="M18" s="2"/>
      <c r="N18" s="5"/>
      <c r="O18" s="2"/>
    </row>
    <row r="19" spans="15:16" ht="15.75">
      <c r="O19" s="175"/>
      <c r="P19" s="175"/>
    </row>
  </sheetData>
  <mergeCells count="2">
    <mergeCell ref="O19:P19"/>
    <mergeCell ref="L4:N4"/>
  </mergeCells>
  <conditionalFormatting sqref="H16">
    <cfRule type="cellIs" priority="1" dxfId="0" operator="equal" stopIfTrue="1">
      <formula>"dobrze"</formula>
    </cfRule>
  </conditionalFormatting>
  <conditionalFormatting sqref="G9 N17 G11 G13 G15 G17 N7 N9 N11 N13 N15 G7">
    <cfRule type="expression" priority="2" dxfId="0" stopIfTrue="1">
      <formula>(H7="C")</formula>
    </cfRule>
    <cfRule type="expression" priority="3" dxfId="1" stopIfTrue="1">
      <formula>(H7="D")</formula>
    </cfRule>
  </conditionalFormatting>
  <conditionalFormatting sqref="H7 H9 H11 H13 H15 H17 O17 O15 O13 O11 O9 O7">
    <cfRule type="cellIs" priority="4" dxfId="0" operator="equal" stopIfTrue="1">
      <formula>"C"</formula>
    </cfRule>
  </conditionalFormatting>
  <dataValidations count="1">
    <dataValidation type="custom" operator="lessThan" allowBlank="1" showInputMessage="1" showErrorMessage="1" errorTitle="Uwaga !" error="Wpisana wartość jest nieprawidłowa." sqref="G7 G9 G11 G13 G15 G17 N7 N9 N11 N13 N15 N17">
      <formula1>AND(ISNUMBER(G7),LEN(G7)&lt;=5,LEFT(CELL("format",G7))&lt;&gt;"D",LEFT(CELL("format",G7))&lt;&gt;"P")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1"/>
  <sheetViews>
    <sheetView showGridLines="0" showRowColHeaders="0" showOutlineSymbols="0" workbookViewId="0" topLeftCell="B2">
      <selection activeCell="P3" sqref="P3"/>
    </sheetView>
  </sheetViews>
  <sheetFormatPr defaultColWidth="8.796875" defaultRowHeight="15"/>
  <cols>
    <col min="1" max="1" width="2.8984375" style="0" hidden="1" customWidth="1"/>
    <col min="2" max="2" width="2.296875" style="0" customWidth="1"/>
    <col min="3" max="12" width="4.796875" style="0" customWidth="1"/>
    <col min="13" max="13" width="3.296875" style="0" customWidth="1"/>
    <col min="14" max="14" width="16" style="0" customWidth="1"/>
    <col min="15" max="15" width="8" style="0" customWidth="1"/>
    <col min="16" max="16" width="10.3984375" style="0" customWidth="1"/>
  </cols>
  <sheetData>
    <row r="1" spans="1:4" ht="6.75" customHeight="1" hidden="1">
      <c r="A1" t="s">
        <v>2</v>
      </c>
      <c r="B1" s="17"/>
      <c r="C1" s="17">
        <v>8</v>
      </c>
      <c r="D1" s="17"/>
    </row>
    <row r="2" spans="1:14" ht="7.5" customHeight="1">
      <c r="A2" t="s">
        <v>3</v>
      </c>
      <c r="B2" s="17"/>
      <c r="C2" s="17">
        <v>3</v>
      </c>
      <c r="D2" s="17"/>
      <c r="M2" s="17"/>
      <c r="N2" s="17" t="e">
        <f>FLOOR(O3/60,1)</f>
        <v>#NUM!</v>
      </c>
    </row>
    <row r="3" spans="2:15" ht="15">
      <c r="B3" s="17"/>
      <c r="C3" s="177" t="s">
        <v>29</v>
      </c>
      <c r="D3" s="177"/>
      <c r="E3" s="177"/>
      <c r="M3" s="17" t="s">
        <v>31</v>
      </c>
      <c r="N3" s="17" t="e">
        <f>O3-N2*60</f>
        <v>#NUM!</v>
      </c>
      <c r="O3" s="17">
        <f>ROUND(O5-O4,0)</f>
        <v>-33</v>
      </c>
    </row>
    <row r="4" spans="2:15" ht="18.75" customHeight="1" thickBot="1">
      <c r="B4" s="17"/>
      <c r="C4" s="17"/>
      <c r="D4" s="17">
        <v>0.7</v>
      </c>
      <c r="K4" s="17">
        <f>N15</f>
        <v>0</v>
      </c>
      <c r="N4" s="17">
        <v>0</v>
      </c>
      <c r="O4" s="17">
        <v>76646.15625</v>
      </c>
    </row>
    <row r="5" spans="2:15" ht="32.25" customHeight="1" thickBot="1">
      <c r="B5" s="17"/>
      <c r="C5" s="113">
        <v>12.9</v>
      </c>
      <c r="D5" s="113">
        <f>C5+$D$4</f>
        <v>13.6</v>
      </c>
      <c r="E5" s="113">
        <f>D5+$D$4</f>
        <v>14.299999999999999</v>
      </c>
      <c r="F5" s="113">
        <f aca="true" t="shared" si="0" ref="F5:L5">E5+$D$4</f>
        <v>14.999999999999998</v>
      </c>
      <c r="G5" s="113">
        <f t="shared" si="0"/>
        <v>15.699999999999998</v>
      </c>
      <c r="H5" s="113">
        <f t="shared" si="0"/>
        <v>16.4</v>
      </c>
      <c r="I5" s="113">
        <f t="shared" si="0"/>
        <v>17.099999999999998</v>
      </c>
      <c r="J5" s="113">
        <f t="shared" si="0"/>
        <v>17.799999999999997</v>
      </c>
      <c r="K5" s="113">
        <f t="shared" si="0"/>
        <v>18.499999999999996</v>
      </c>
      <c r="L5" s="113">
        <f t="shared" si="0"/>
        <v>19.199999999999996</v>
      </c>
      <c r="O5" s="17">
        <v>76613.640625</v>
      </c>
    </row>
    <row r="6" spans="2:15" ht="32.25" customHeight="1" thickBot="1">
      <c r="B6" s="17">
        <v>-0.4</v>
      </c>
      <c r="C6" s="113">
        <f>C5+$B$6</f>
        <v>12.5</v>
      </c>
      <c r="D6" s="113">
        <f aca="true" t="shared" si="1" ref="D6:L6">D5+$B$6</f>
        <v>13.2</v>
      </c>
      <c r="E6" s="113">
        <f t="shared" si="1"/>
        <v>13.899999999999999</v>
      </c>
      <c r="F6" s="113">
        <f t="shared" si="1"/>
        <v>14.599999999999998</v>
      </c>
      <c r="G6" s="113">
        <f t="shared" si="1"/>
        <v>15.299999999999997</v>
      </c>
      <c r="H6" s="113">
        <f t="shared" si="1"/>
        <v>15.999999999999998</v>
      </c>
      <c r="I6" s="113">
        <f t="shared" si="1"/>
        <v>16.7</v>
      </c>
      <c r="J6" s="113">
        <f t="shared" si="1"/>
        <v>17.4</v>
      </c>
      <c r="K6" s="113">
        <f t="shared" si="1"/>
        <v>18.099999999999998</v>
      </c>
      <c r="L6" s="113">
        <f t="shared" si="1"/>
        <v>18.799999999999997</v>
      </c>
      <c r="O6" s="17">
        <v>17</v>
      </c>
    </row>
    <row r="7" spans="2:15" ht="32.25" customHeight="1" thickBot="1">
      <c r="B7" s="17"/>
      <c r="C7" s="113">
        <f aca="true" t="shared" si="2" ref="C7:C14">C6+$B$6</f>
        <v>12.1</v>
      </c>
      <c r="D7" s="113">
        <f aca="true" t="shared" si="3" ref="D7:D14">D6+$B$6</f>
        <v>12.799999999999999</v>
      </c>
      <c r="E7" s="113">
        <f aca="true" t="shared" si="4" ref="E7:F14">E6+$B$6</f>
        <v>13.499999999999998</v>
      </c>
      <c r="F7" s="113">
        <f t="shared" si="4"/>
        <v>14.199999999999998</v>
      </c>
      <c r="G7" s="113">
        <f aca="true" t="shared" si="5" ref="G7:G14">G6+$B$6</f>
        <v>14.899999999999997</v>
      </c>
      <c r="H7" s="113">
        <f aca="true" t="shared" si="6" ref="H7:H14">H6+$B$6</f>
        <v>15.599999999999998</v>
      </c>
      <c r="I7" s="113">
        <f aca="true" t="shared" si="7" ref="I7:I14">I6+$B$6</f>
        <v>16.3</v>
      </c>
      <c r="J7" s="113">
        <f aca="true" t="shared" si="8" ref="J7:K14">J6+$B$6</f>
        <v>17</v>
      </c>
      <c r="K7" s="113">
        <f aca="true" t="shared" si="9" ref="K7:L12">K6+$B$6</f>
        <v>17.7</v>
      </c>
      <c r="L7" s="113">
        <f t="shared" si="9"/>
        <v>18.4</v>
      </c>
      <c r="O7" s="145"/>
    </row>
    <row r="8" spans="3:13" ht="32.25" customHeight="1" thickBot="1">
      <c r="C8" s="113">
        <f t="shared" si="2"/>
        <v>11.7</v>
      </c>
      <c r="D8" s="113">
        <f t="shared" si="3"/>
        <v>12.399999999999999</v>
      </c>
      <c r="E8" s="113">
        <f t="shared" si="4"/>
        <v>13.099999999999998</v>
      </c>
      <c r="F8" s="113">
        <f t="shared" si="4"/>
        <v>13.799999999999997</v>
      </c>
      <c r="G8" s="113">
        <f t="shared" si="5"/>
        <v>14.499999999999996</v>
      </c>
      <c r="H8" s="113">
        <f t="shared" si="6"/>
        <v>15.199999999999998</v>
      </c>
      <c r="I8" s="113">
        <f t="shared" si="7"/>
        <v>15.9</v>
      </c>
      <c r="J8" s="113">
        <f t="shared" si="8"/>
        <v>16.6</v>
      </c>
      <c r="K8" s="113">
        <f t="shared" si="9"/>
        <v>17.3</v>
      </c>
      <c r="L8" s="113">
        <f t="shared" si="9"/>
        <v>18</v>
      </c>
      <c r="M8" s="40"/>
    </row>
    <row r="9" spans="3:16" ht="32.25" customHeight="1" thickBot="1">
      <c r="C9" s="113">
        <f t="shared" si="2"/>
        <v>11.299999999999999</v>
      </c>
      <c r="D9" s="113">
        <f t="shared" si="3"/>
        <v>11.999999999999998</v>
      </c>
      <c r="E9" s="113">
        <f t="shared" si="4"/>
        <v>12.699999999999998</v>
      </c>
      <c r="F9" s="113">
        <f t="shared" si="4"/>
        <v>13.399999999999997</v>
      </c>
      <c r="G9" s="113">
        <f t="shared" si="5"/>
        <v>14.099999999999996</v>
      </c>
      <c r="H9" s="113">
        <f t="shared" si="6"/>
        <v>14.799999999999997</v>
      </c>
      <c r="I9" s="113">
        <f t="shared" si="7"/>
        <v>15.5</v>
      </c>
      <c r="J9" s="113">
        <f t="shared" si="8"/>
        <v>16.200000000000003</v>
      </c>
      <c r="K9" s="113">
        <f t="shared" si="9"/>
        <v>16.900000000000002</v>
      </c>
      <c r="L9" s="113">
        <f t="shared" si="9"/>
        <v>17.6</v>
      </c>
      <c r="M9" s="39"/>
      <c r="O9" s="180">
        <f>IF(AND(N15=10,N11=""),"J","")</f>
      </c>
      <c r="P9" s="180"/>
    </row>
    <row r="10" spans="3:16" ht="32.25" customHeight="1" thickBot="1">
      <c r="C10" s="113">
        <f t="shared" si="2"/>
        <v>10.899999999999999</v>
      </c>
      <c r="D10" s="113">
        <f t="shared" si="3"/>
        <v>11.599999999999998</v>
      </c>
      <c r="E10" s="113">
        <f t="shared" si="4"/>
        <v>12.299999999999997</v>
      </c>
      <c r="F10" s="113">
        <f t="shared" si="4"/>
        <v>12.999999999999996</v>
      </c>
      <c r="G10" s="113">
        <f t="shared" si="5"/>
        <v>13.699999999999996</v>
      </c>
      <c r="H10" s="113">
        <f t="shared" si="6"/>
        <v>14.399999999999997</v>
      </c>
      <c r="I10" s="113">
        <f t="shared" si="7"/>
        <v>15.1</v>
      </c>
      <c r="J10" s="113">
        <f t="shared" si="8"/>
        <v>15.800000000000002</v>
      </c>
      <c r="K10" s="113">
        <f t="shared" si="9"/>
        <v>16.500000000000004</v>
      </c>
      <c r="L10" s="113">
        <f t="shared" si="9"/>
        <v>17.200000000000003</v>
      </c>
      <c r="N10" s="114">
        <f>IF(N4=0,"","Pytanie "&amp;N4)</f>
      </c>
      <c r="O10" s="180"/>
      <c r="P10" s="180"/>
    </row>
    <row r="11" spans="3:16" ht="32.25" customHeight="1" thickBot="1">
      <c r="C11" s="113">
        <f t="shared" si="2"/>
        <v>10.499999999999998</v>
      </c>
      <c r="D11" s="113">
        <f t="shared" si="3"/>
        <v>11.199999999999998</v>
      </c>
      <c r="E11" s="113">
        <f t="shared" si="4"/>
        <v>11.899999999999997</v>
      </c>
      <c r="F11" s="113">
        <f t="shared" si="4"/>
        <v>12.599999999999996</v>
      </c>
      <c r="G11" s="113">
        <f t="shared" si="5"/>
        <v>13.299999999999995</v>
      </c>
      <c r="H11" s="113">
        <f t="shared" si="6"/>
        <v>13.999999999999996</v>
      </c>
      <c r="I11" s="113">
        <f t="shared" si="7"/>
        <v>14.7</v>
      </c>
      <c r="J11" s="113">
        <f t="shared" si="8"/>
        <v>15.400000000000002</v>
      </c>
      <c r="K11" s="113">
        <f t="shared" si="9"/>
        <v>16.100000000000005</v>
      </c>
      <c r="L11" s="113">
        <f t="shared" si="9"/>
        <v>16.800000000000004</v>
      </c>
      <c r="N11" s="115"/>
      <c r="O11" s="180"/>
      <c r="P11" s="180"/>
    </row>
    <row r="12" spans="3:14" ht="32.25" customHeight="1" thickBot="1">
      <c r="C12" s="113">
        <f t="shared" si="2"/>
        <v>10.099999999999998</v>
      </c>
      <c r="D12" s="113">
        <f t="shared" si="3"/>
        <v>10.799999999999997</v>
      </c>
      <c r="E12" s="113">
        <f t="shared" si="4"/>
        <v>11.499999999999996</v>
      </c>
      <c r="F12" s="113">
        <f t="shared" si="4"/>
        <v>12.199999999999996</v>
      </c>
      <c r="G12" s="113">
        <f t="shared" si="5"/>
        <v>12.899999999999995</v>
      </c>
      <c r="H12" s="113">
        <f t="shared" si="6"/>
        <v>13.599999999999996</v>
      </c>
      <c r="I12" s="113">
        <f t="shared" si="7"/>
        <v>14.299999999999999</v>
      </c>
      <c r="J12" s="113">
        <f t="shared" si="8"/>
        <v>15.000000000000002</v>
      </c>
      <c r="K12" s="113">
        <f t="shared" si="9"/>
        <v>15.700000000000005</v>
      </c>
      <c r="L12" s="113">
        <f t="shared" si="9"/>
        <v>16.400000000000006</v>
      </c>
      <c r="N12" s="178">
        <f>IF(N11="","",IF(N11=O6,"C","D"))</f>
      </c>
    </row>
    <row r="13" spans="3:14" ht="32.25" customHeight="1" thickBot="1">
      <c r="C13" s="113">
        <f t="shared" si="2"/>
        <v>9.699999999999998</v>
      </c>
      <c r="D13" s="113">
        <f t="shared" si="3"/>
        <v>10.399999999999997</v>
      </c>
      <c r="E13" s="113">
        <f t="shared" si="4"/>
        <v>11.099999999999996</v>
      </c>
      <c r="F13" s="113">
        <f t="shared" si="4"/>
        <v>11.799999999999995</v>
      </c>
      <c r="G13" s="113">
        <f t="shared" si="5"/>
        <v>12.499999999999995</v>
      </c>
      <c r="H13" s="113">
        <f t="shared" si="6"/>
        <v>13.199999999999996</v>
      </c>
      <c r="I13" s="113">
        <f t="shared" si="7"/>
        <v>13.899999999999999</v>
      </c>
      <c r="J13" s="113">
        <f t="shared" si="8"/>
        <v>14.600000000000001</v>
      </c>
      <c r="K13" s="113">
        <f t="shared" si="8"/>
        <v>15.300000000000004</v>
      </c>
      <c r="L13" s="113">
        <f>L12+$B$6</f>
        <v>16.000000000000007</v>
      </c>
      <c r="N13" s="179"/>
    </row>
    <row r="14" spans="3:14" ht="32.25" customHeight="1" thickBot="1">
      <c r="C14" s="113">
        <f t="shared" si="2"/>
        <v>9.299999999999997</v>
      </c>
      <c r="D14" s="113">
        <f t="shared" si="3"/>
        <v>9.999999999999996</v>
      </c>
      <c r="E14" s="113">
        <f t="shared" si="4"/>
        <v>10.699999999999996</v>
      </c>
      <c r="F14" s="113">
        <f t="shared" si="4"/>
        <v>11.399999999999995</v>
      </c>
      <c r="G14" s="113">
        <f t="shared" si="5"/>
        <v>12.099999999999994</v>
      </c>
      <c r="H14" s="113">
        <f t="shared" si="6"/>
        <v>12.799999999999995</v>
      </c>
      <c r="I14" s="113">
        <f t="shared" si="7"/>
        <v>13.499999999999998</v>
      </c>
      <c r="J14" s="113">
        <f t="shared" si="8"/>
        <v>14.200000000000001</v>
      </c>
      <c r="K14" s="113">
        <f>K13+$B$6</f>
        <v>14.900000000000004</v>
      </c>
      <c r="L14" s="113">
        <f>L13+$B$6</f>
        <v>15.600000000000007</v>
      </c>
      <c r="N14" s="20"/>
    </row>
    <row r="15" spans="14:15" ht="15">
      <c r="N15" s="17"/>
      <c r="O15" s="35"/>
    </row>
    <row r="16" spans="2:14" ht="15">
      <c r="B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1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ht="1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ht="1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88"/>
      <c r="B20" s="1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2:14" ht="1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ht="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ht="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ht="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4" ht="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mergeCells count="3">
    <mergeCell ref="C3:E3"/>
    <mergeCell ref="N12:N13"/>
    <mergeCell ref="O9:P11"/>
  </mergeCells>
  <conditionalFormatting sqref="C5">
    <cfRule type="expression" priority="1" dxfId="2" stopIfTrue="1">
      <formula>AND($C$1=1,$C$2=1)</formula>
    </cfRule>
    <cfRule type="expression" priority="2" dxfId="3" stopIfTrue="1">
      <formula>($C$1=1)</formula>
    </cfRule>
    <cfRule type="expression" priority="3" dxfId="3" stopIfTrue="1">
      <formula>($C$2=1)</formula>
    </cfRule>
  </conditionalFormatting>
  <conditionalFormatting sqref="C6">
    <cfRule type="expression" priority="4" dxfId="2" stopIfTrue="1">
      <formula>AND($C$1=1,$C$2=2)</formula>
    </cfRule>
    <cfRule type="expression" priority="5" dxfId="3" stopIfTrue="1">
      <formula>($C$1=1)</formula>
    </cfRule>
    <cfRule type="expression" priority="6" dxfId="3" stopIfTrue="1">
      <formula>($C$2=2)</formula>
    </cfRule>
  </conditionalFormatting>
  <conditionalFormatting sqref="C7">
    <cfRule type="expression" priority="7" dxfId="2" stopIfTrue="1">
      <formula>AND($C$1=1,$C$2=3)</formula>
    </cfRule>
    <cfRule type="expression" priority="8" dxfId="3" stopIfTrue="1">
      <formula>($C$1=1)</formula>
    </cfRule>
    <cfRule type="expression" priority="9" dxfId="3" stopIfTrue="1">
      <formula>($C$2=3)</formula>
    </cfRule>
  </conditionalFormatting>
  <conditionalFormatting sqref="C8">
    <cfRule type="expression" priority="10" dxfId="2" stopIfTrue="1">
      <formula>AND($C$1=1,$C$2=4)</formula>
    </cfRule>
    <cfRule type="expression" priority="11" dxfId="3" stopIfTrue="1">
      <formula>($C$1=1)</formula>
    </cfRule>
    <cfRule type="expression" priority="12" dxfId="3" stopIfTrue="1">
      <formula>($C$2=4)</formula>
    </cfRule>
  </conditionalFormatting>
  <conditionalFormatting sqref="C9">
    <cfRule type="expression" priority="13" dxfId="2" stopIfTrue="1">
      <formula>AND($C$1=1,$C$2=5)</formula>
    </cfRule>
    <cfRule type="expression" priority="14" dxfId="3" stopIfTrue="1">
      <formula>($C$1=1)</formula>
    </cfRule>
    <cfRule type="expression" priority="15" dxfId="3" stopIfTrue="1">
      <formula>($C$2=5)</formula>
    </cfRule>
  </conditionalFormatting>
  <conditionalFormatting sqref="C10">
    <cfRule type="expression" priority="16" dxfId="2" stopIfTrue="1">
      <formula>AND($C$1=1,$C$2=6)</formula>
    </cfRule>
    <cfRule type="expression" priority="17" dxfId="3" stopIfTrue="1">
      <formula>($C$1=1)</formula>
    </cfRule>
    <cfRule type="expression" priority="18" dxfId="3" stopIfTrue="1">
      <formula>($C$2=6)</formula>
    </cfRule>
  </conditionalFormatting>
  <conditionalFormatting sqref="C11">
    <cfRule type="expression" priority="19" dxfId="2" stopIfTrue="1">
      <formula>AND($C$1=1,$C$2=7)</formula>
    </cfRule>
    <cfRule type="expression" priority="20" dxfId="3" stopIfTrue="1">
      <formula>($C$1=1)</formula>
    </cfRule>
    <cfRule type="expression" priority="21" dxfId="3" stopIfTrue="1">
      <formula>($C$2=7)</formula>
    </cfRule>
  </conditionalFormatting>
  <conditionalFormatting sqref="C12">
    <cfRule type="expression" priority="22" dxfId="2" stopIfTrue="1">
      <formula>AND($C$1=1,$C$2=8)</formula>
    </cfRule>
    <cfRule type="expression" priority="23" dxfId="3" stopIfTrue="1">
      <formula>($C$1=1)</formula>
    </cfRule>
    <cfRule type="expression" priority="24" dxfId="3" stopIfTrue="1">
      <formula>($C$2=8)</formula>
    </cfRule>
  </conditionalFormatting>
  <conditionalFormatting sqref="C13">
    <cfRule type="expression" priority="25" dxfId="2" stopIfTrue="1">
      <formula>AND($C$1=1,$C$2=9)</formula>
    </cfRule>
    <cfRule type="expression" priority="26" dxfId="3" stopIfTrue="1">
      <formula>($C$1=1)</formula>
    </cfRule>
    <cfRule type="expression" priority="27" dxfId="3" stopIfTrue="1">
      <formula>($C$2=9)</formula>
    </cfRule>
  </conditionalFormatting>
  <conditionalFormatting sqref="D6">
    <cfRule type="expression" priority="28" dxfId="2" stopIfTrue="1">
      <formula>AND($C$1=2,$C$2=2)</formula>
    </cfRule>
    <cfRule type="expression" priority="29" dxfId="3" stopIfTrue="1">
      <formula>($C$1=2)</formula>
    </cfRule>
    <cfRule type="expression" priority="30" dxfId="3" stopIfTrue="1">
      <formula>($C$2=2)</formula>
    </cfRule>
  </conditionalFormatting>
  <conditionalFormatting sqref="E6">
    <cfRule type="expression" priority="31" dxfId="2" stopIfTrue="1">
      <formula>AND($C$1=3,$C$2=2)</formula>
    </cfRule>
    <cfRule type="expression" priority="32" dxfId="3" stopIfTrue="1">
      <formula>($C$1=3)</formula>
    </cfRule>
    <cfRule type="expression" priority="33" dxfId="3" stopIfTrue="1">
      <formula>($C$2=2)</formula>
    </cfRule>
  </conditionalFormatting>
  <conditionalFormatting sqref="E7">
    <cfRule type="expression" priority="34" dxfId="2" stopIfTrue="1">
      <formula>AND($C$1=3,$C$2=3)</formula>
    </cfRule>
    <cfRule type="expression" priority="35" dxfId="3" stopIfTrue="1">
      <formula>($C$1=3)</formula>
    </cfRule>
    <cfRule type="expression" priority="36" dxfId="3" stopIfTrue="1">
      <formula>($C$2=3)</formula>
    </cfRule>
  </conditionalFormatting>
  <conditionalFormatting sqref="E8">
    <cfRule type="expression" priority="37" dxfId="2" stopIfTrue="1">
      <formula>AND($C$1=3,$C$2=4)</formula>
    </cfRule>
    <cfRule type="expression" priority="38" dxfId="3" stopIfTrue="1">
      <formula>($C$1=3)</formula>
    </cfRule>
    <cfRule type="expression" priority="39" dxfId="3" stopIfTrue="1">
      <formula>($C$2=4)</formula>
    </cfRule>
  </conditionalFormatting>
  <conditionalFormatting sqref="E9">
    <cfRule type="expression" priority="40" dxfId="2" stopIfTrue="1">
      <formula>AND($C$1=3,$C$2=5)</formula>
    </cfRule>
    <cfRule type="expression" priority="41" dxfId="3" stopIfTrue="1">
      <formula>($C$1=3)</formula>
    </cfRule>
    <cfRule type="expression" priority="42" dxfId="3" stopIfTrue="1">
      <formula>($C$2=5)</formula>
    </cfRule>
  </conditionalFormatting>
  <conditionalFormatting sqref="E10">
    <cfRule type="expression" priority="43" dxfId="2" stopIfTrue="1">
      <formula>AND($C$1=3,$C$2=6)</formula>
    </cfRule>
    <cfRule type="expression" priority="44" dxfId="3" stopIfTrue="1">
      <formula>($C$1=3)</formula>
    </cfRule>
    <cfRule type="expression" priority="45" dxfId="3" stopIfTrue="1">
      <formula>($C$2=6)</formula>
    </cfRule>
  </conditionalFormatting>
  <conditionalFormatting sqref="E11">
    <cfRule type="expression" priority="46" dxfId="2" stopIfTrue="1">
      <formula>AND($C$1=3,$C$2=7)</formula>
    </cfRule>
    <cfRule type="expression" priority="47" dxfId="3" stopIfTrue="1">
      <formula>($C$1=3)</formula>
    </cfRule>
    <cfRule type="expression" priority="48" dxfId="3" stopIfTrue="1">
      <formula>($C$2=7)</formula>
    </cfRule>
  </conditionalFormatting>
  <conditionalFormatting sqref="E12">
    <cfRule type="expression" priority="49" dxfId="2" stopIfTrue="1">
      <formula>AND($C$1=3,$C$2=8)</formula>
    </cfRule>
    <cfRule type="expression" priority="50" dxfId="3" stopIfTrue="1">
      <formula>($C$1=3)</formula>
    </cfRule>
    <cfRule type="expression" priority="51" dxfId="3" stopIfTrue="1">
      <formula>($C$2=8)</formula>
    </cfRule>
  </conditionalFormatting>
  <conditionalFormatting sqref="E13">
    <cfRule type="expression" priority="52" dxfId="2" stopIfTrue="1">
      <formula>AND($C$1=3,$C$2=9)</formula>
    </cfRule>
    <cfRule type="expression" priority="53" dxfId="3" stopIfTrue="1">
      <formula>($C$1=3)</formula>
    </cfRule>
    <cfRule type="expression" priority="54" dxfId="3" stopIfTrue="1">
      <formula>($C$2=9)</formula>
    </cfRule>
  </conditionalFormatting>
  <conditionalFormatting sqref="E14">
    <cfRule type="expression" priority="55" dxfId="2" stopIfTrue="1">
      <formula>AND($C$1=3,$C$2=10)</formula>
    </cfRule>
    <cfRule type="expression" priority="56" dxfId="3" stopIfTrue="1">
      <formula>($C$1=3)</formula>
    </cfRule>
    <cfRule type="expression" priority="57" dxfId="3" stopIfTrue="1">
      <formula>($C$2=10)</formula>
    </cfRule>
  </conditionalFormatting>
  <conditionalFormatting sqref="F6">
    <cfRule type="expression" priority="58" dxfId="2" stopIfTrue="1">
      <formula>AND($C$1=4,$C$2=2)</formula>
    </cfRule>
    <cfRule type="expression" priority="59" dxfId="3" stopIfTrue="1">
      <formula>($C$1=4)</formula>
    </cfRule>
    <cfRule type="expression" priority="60" dxfId="3" stopIfTrue="1">
      <formula>($C$2=2)</formula>
    </cfRule>
  </conditionalFormatting>
  <conditionalFormatting sqref="F7">
    <cfRule type="expression" priority="61" dxfId="2" stopIfTrue="1">
      <formula>AND($C$1=4,$C$2=3)</formula>
    </cfRule>
    <cfRule type="expression" priority="62" dxfId="3" stopIfTrue="1">
      <formula>($C$1=4)</formula>
    </cfRule>
    <cfRule type="expression" priority="63" dxfId="3" stopIfTrue="1">
      <formula>($C$2=3)</formula>
    </cfRule>
  </conditionalFormatting>
  <conditionalFormatting sqref="F8">
    <cfRule type="expression" priority="64" dxfId="2" stopIfTrue="1">
      <formula>AND($C$1=4,$C$2=4)</formula>
    </cfRule>
    <cfRule type="expression" priority="65" dxfId="3" stopIfTrue="1">
      <formula>($C$1=4)</formula>
    </cfRule>
    <cfRule type="expression" priority="66" dxfId="3" stopIfTrue="1">
      <formula>($C$2=4)</formula>
    </cfRule>
  </conditionalFormatting>
  <conditionalFormatting sqref="F9">
    <cfRule type="expression" priority="67" dxfId="2" stopIfTrue="1">
      <formula>AND($C$1=4,$C$2=5)</formula>
    </cfRule>
    <cfRule type="expression" priority="68" dxfId="3" stopIfTrue="1">
      <formula>($C$1=4)</formula>
    </cfRule>
    <cfRule type="expression" priority="69" dxfId="3" stopIfTrue="1">
      <formula>($C$2=5)</formula>
    </cfRule>
  </conditionalFormatting>
  <conditionalFormatting sqref="F10">
    <cfRule type="expression" priority="70" dxfId="2" stopIfTrue="1">
      <formula>AND($C$1=4,$C$2=6)</formula>
    </cfRule>
    <cfRule type="expression" priority="71" dxfId="3" stopIfTrue="1">
      <formula>($C$1=4)</formula>
    </cfRule>
    <cfRule type="expression" priority="72" dxfId="3" stopIfTrue="1">
      <formula>($C$2=6)</formula>
    </cfRule>
  </conditionalFormatting>
  <conditionalFormatting sqref="F11">
    <cfRule type="expression" priority="73" dxfId="2" stopIfTrue="1">
      <formula>AND($C$1=4,$C$2=7)</formula>
    </cfRule>
    <cfRule type="expression" priority="74" dxfId="3" stopIfTrue="1">
      <formula>($C$1=4)</formula>
    </cfRule>
    <cfRule type="expression" priority="75" dxfId="3" stopIfTrue="1">
      <formula>($C$2=7)</formula>
    </cfRule>
  </conditionalFormatting>
  <conditionalFormatting sqref="F13">
    <cfRule type="expression" priority="76" dxfId="2" stopIfTrue="1">
      <formula>AND($C$1=4,$C$2=9)</formula>
    </cfRule>
    <cfRule type="expression" priority="77" dxfId="3" stopIfTrue="1">
      <formula>($C$1=4)</formula>
    </cfRule>
    <cfRule type="expression" priority="78" dxfId="3" stopIfTrue="1">
      <formula>($C$2=9)</formula>
    </cfRule>
  </conditionalFormatting>
  <conditionalFormatting sqref="F14">
    <cfRule type="expression" priority="79" dxfId="2" stopIfTrue="1">
      <formula>AND($C$1=4,$C$2=10)</formula>
    </cfRule>
    <cfRule type="expression" priority="80" dxfId="3" stopIfTrue="1">
      <formula>($C$1=4)</formula>
    </cfRule>
    <cfRule type="expression" priority="81" dxfId="3" stopIfTrue="1">
      <formula>($C$2=10)</formula>
    </cfRule>
  </conditionalFormatting>
  <conditionalFormatting sqref="G5">
    <cfRule type="expression" priority="82" dxfId="2" stopIfTrue="1">
      <formula>AND($C$1=5,$C$2=1)</formula>
    </cfRule>
    <cfRule type="expression" priority="83" dxfId="3" stopIfTrue="1">
      <formula>($C$1=5)</formula>
    </cfRule>
    <cfRule type="expression" priority="84" dxfId="3" stopIfTrue="1">
      <formula>($C$2=1)</formula>
    </cfRule>
  </conditionalFormatting>
  <conditionalFormatting sqref="G6">
    <cfRule type="expression" priority="85" dxfId="2" stopIfTrue="1">
      <formula>AND($C$1=5,$C$2=2)</formula>
    </cfRule>
    <cfRule type="expression" priority="86" dxfId="3" stopIfTrue="1">
      <formula>($C$1=5)</formula>
    </cfRule>
    <cfRule type="expression" priority="87" dxfId="3" stopIfTrue="1">
      <formula>($C$2=2)</formula>
    </cfRule>
  </conditionalFormatting>
  <conditionalFormatting sqref="G7">
    <cfRule type="expression" priority="88" dxfId="2" stopIfTrue="1">
      <formula>AND($C$1=5,$C$2=3)</formula>
    </cfRule>
    <cfRule type="expression" priority="89" dxfId="3" stopIfTrue="1">
      <formula>($C$1=5)</formula>
    </cfRule>
    <cfRule type="expression" priority="90" dxfId="3" stopIfTrue="1">
      <formula>($C$2=3)</formula>
    </cfRule>
  </conditionalFormatting>
  <conditionalFormatting sqref="G8">
    <cfRule type="expression" priority="91" dxfId="2" stopIfTrue="1">
      <formula>AND($C$1=5,$C$2=4)</formula>
    </cfRule>
    <cfRule type="expression" priority="92" dxfId="3" stopIfTrue="1">
      <formula>($C$1=5)</formula>
    </cfRule>
    <cfRule type="expression" priority="93" dxfId="3" stopIfTrue="1">
      <formula>($C$2=4)</formula>
    </cfRule>
  </conditionalFormatting>
  <conditionalFormatting sqref="G9">
    <cfRule type="expression" priority="94" dxfId="2" stopIfTrue="1">
      <formula>AND($C$1=5,$C$2=5)</formula>
    </cfRule>
    <cfRule type="expression" priority="95" dxfId="3" stopIfTrue="1">
      <formula>($C$1=5)</formula>
    </cfRule>
    <cfRule type="expression" priority="96" dxfId="3" stopIfTrue="1">
      <formula>($C$2=5)</formula>
    </cfRule>
  </conditionalFormatting>
  <conditionalFormatting sqref="G10">
    <cfRule type="expression" priority="97" dxfId="2" stopIfTrue="1">
      <formula>AND($C$1=5,$C$2=6)</formula>
    </cfRule>
    <cfRule type="expression" priority="98" dxfId="3" stopIfTrue="1">
      <formula>($C$1=5)</formula>
    </cfRule>
    <cfRule type="expression" priority="99" dxfId="3" stopIfTrue="1">
      <formula>($C$2=6)</formula>
    </cfRule>
  </conditionalFormatting>
  <conditionalFormatting sqref="G11">
    <cfRule type="expression" priority="100" dxfId="2" stopIfTrue="1">
      <formula>AND($C$1=5,$C$2=7)</formula>
    </cfRule>
    <cfRule type="expression" priority="101" dxfId="3" stopIfTrue="1">
      <formula>($C$1=5)</formula>
    </cfRule>
    <cfRule type="expression" priority="102" dxfId="3" stopIfTrue="1">
      <formula>($C$2=7)</formula>
    </cfRule>
  </conditionalFormatting>
  <conditionalFormatting sqref="G12">
    <cfRule type="expression" priority="103" dxfId="2" stopIfTrue="1">
      <formula>AND($C$1=5,$C$2=8)</formula>
    </cfRule>
    <cfRule type="expression" priority="104" dxfId="3" stopIfTrue="1">
      <formula>($C$1=5)</formula>
    </cfRule>
    <cfRule type="expression" priority="105" dxfId="3" stopIfTrue="1">
      <formula>($C$2=8)</formula>
    </cfRule>
  </conditionalFormatting>
  <conditionalFormatting sqref="G13">
    <cfRule type="expression" priority="106" dxfId="2" stopIfTrue="1">
      <formula>AND($C$1=5,$C$2=9)</formula>
    </cfRule>
    <cfRule type="expression" priority="107" dxfId="3" stopIfTrue="1">
      <formula>($C$1=5)</formula>
    </cfRule>
    <cfRule type="expression" priority="108" dxfId="3" stopIfTrue="1">
      <formula>($C$2=9)</formula>
    </cfRule>
  </conditionalFormatting>
  <conditionalFormatting sqref="G14">
    <cfRule type="expression" priority="109" dxfId="2" stopIfTrue="1">
      <formula>AND($C$1=5,$C$2=10)</formula>
    </cfRule>
    <cfRule type="expression" priority="110" dxfId="3" stopIfTrue="1">
      <formula>($C$1=5)</formula>
    </cfRule>
    <cfRule type="expression" priority="111" dxfId="3" stopIfTrue="1">
      <formula>($C$2=10)</formula>
    </cfRule>
  </conditionalFormatting>
  <conditionalFormatting sqref="H5">
    <cfRule type="expression" priority="112" dxfId="2" stopIfTrue="1">
      <formula>AND($C$1=6,$C$2=1)</formula>
    </cfRule>
    <cfRule type="expression" priority="113" dxfId="3" stopIfTrue="1">
      <formula>($C$1=6)</formula>
    </cfRule>
    <cfRule type="expression" priority="114" dxfId="3" stopIfTrue="1">
      <formula>($C$2=1)</formula>
    </cfRule>
  </conditionalFormatting>
  <conditionalFormatting sqref="H6">
    <cfRule type="expression" priority="115" dxfId="2" stopIfTrue="1">
      <formula>AND($C$1=6,$C$2=2)</formula>
    </cfRule>
    <cfRule type="expression" priority="116" dxfId="3" stopIfTrue="1">
      <formula>($C$1=6)</formula>
    </cfRule>
    <cfRule type="expression" priority="117" dxfId="3" stopIfTrue="1">
      <formula>($C$2=2)</formula>
    </cfRule>
  </conditionalFormatting>
  <conditionalFormatting sqref="H7">
    <cfRule type="expression" priority="118" dxfId="2" stopIfTrue="1">
      <formula>AND($C$1=6,$C$2=3)</formula>
    </cfRule>
    <cfRule type="expression" priority="119" dxfId="3" stopIfTrue="1">
      <formula>($C$1=6)</formula>
    </cfRule>
    <cfRule type="expression" priority="120" dxfId="3" stopIfTrue="1">
      <formula>($C$2=3)</formula>
    </cfRule>
  </conditionalFormatting>
  <conditionalFormatting sqref="H8">
    <cfRule type="expression" priority="121" dxfId="2" stopIfTrue="1">
      <formula>AND($C$1=6,$C$2=4)</formula>
    </cfRule>
    <cfRule type="expression" priority="122" dxfId="3" stopIfTrue="1">
      <formula>($C$1=6)</formula>
    </cfRule>
    <cfRule type="expression" priority="123" dxfId="3" stopIfTrue="1">
      <formula>($C$2=4)</formula>
    </cfRule>
  </conditionalFormatting>
  <conditionalFormatting sqref="H9">
    <cfRule type="expression" priority="124" dxfId="2" stopIfTrue="1">
      <formula>AND($C$1=6,$C$2=5)</formula>
    </cfRule>
    <cfRule type="expression" priority="125" dxfId="3" stopIfTrue="1">
      <formula>($C$1=6)</formula>
    </cfRule>
    <cfRule type="expression" priority="126" dxfId="3" stopIfTrue="1">
      <formula>($C$2=5)</formula>
    </cfRule>
  </conditionalFormatting>
  <conditionalFormatting sqref="H10">
    <cfRule type="expression" priority="127" dxfId="2" stopIfTrue="1">
      <formula>AND($C$1=6,$C$2=6)</formula>
    </cfRule>
    <cfRule type="expression" priority="128" dxfId="3" stopIfTrue="1">
      <formula>($C$1=6)</formula>
    </cfRule>
    <cfRule type="expression" priority="129" dxfId="3" stopIfTrue="1">
      <formula>($C$2=6)</formula>
    </cfRule>
  </conditionalFormatting>
  <conditionalFormatting sqref="H11">
    <cfRule type="expression" priority="130" dxfId="2" stopIfTrue="1">
      <formula>AND($C$1=6,$C$2=7)</formula>
    </cfRule>
    <cfRule type="expression" priority="131" dxfId="3" stopIfTrue="1">
      <formula>($C$1=6)</formula>
    </cfRule>
    <cfRule type="expression" priority="132" dxfId="3" stopIfTrue="1">
      <formula>($C$2=7)</formula>
    </cfRule>
  </conditionalFormatting>
  <conditionalFormatting sqref="H12">
    <cfRule type="expression" priority="133" dxfId="2" stopIfTrue="1">
      <formula>AND($C$1=6,$C$2=8)</formula>
    </cfRule>
    <cfRule type="expression" priority="134" dxfId="3" stopIfTrue="1">
      <formula>($C$1=6)</formula>
    </cfRule>
    <cfRule type="expression" priority="135" dxfId="3" stopIfTrue="1">
      <formula>($C$2=8)</formula>
    </cfRule>
  </conditionalFormatting>
  <conditionalFormatting sqref="H13">
    <cfRule type="expression" priority="136" dxfId="2" stopIfTrue="1">
      <formula>AND($C$1=6,$C$2=9)</formula>
    </cfRule>
    <cfRule type="expression" priority="137" dxfId="3" stopIfTrue="1">
      <formula>($C$1=6)</formula>
    </cfRule>
    <cfRule type="expression" priority="138" dxfId="3" stopIfTrue="1">
      <formula>($C$2=9)</formula>
    </cfRule>
  </conditionalFormatting>
  <conditionalFormatting sqref="H14">
    <cfRule type="expression" priority="139" dxfId="2" stopIfTrue="1">
      <formula>AND($C$1=6,$C$2=10)</formula>
    </cfRule>
    <cfRule type="expression" priority="140" dxfId="3" stopIfTrue="1">
      <formula>($C$1=6)</formula>
    </cfRule>
    <cfRule type="expression" priority="141" dxfId="3" stopIfTrue="1">
      <formula>($C$2=10)</formula>
    </cfRule>
  </conditionalFormatting>
  <conditionalFormatting sqref="J5">
    <cfRule type="expression" priority="142" dxfId="2" stopIfTrue="1">
      <formula>AND($C$1=8,$C$2=1)</formula>
    </cfRule>
    <cfRule type="expression" priority="143" dxfId="3" stopIfTrue="1">
      <formula>($C$1=8)</formula>
    </cfRule>
    <cfRule type="expression" priority="144" dxfId="3" stopIfTrue="1">
      <formula>($C$2=1)</formula>
    </cfRule>
  </conditionalFormatting>
  <conditionalFormatting sqref="J6">
    <cfRule type="expression" priority="145" dxfId="2" stopIfTrue="1">
      <formula>AND($C$1=8,$C$2=2)</formula>
    </cfRule>
    <cfRule type="expression" priority="146" dxfId="3" stopIfTrue="1">
      <formula>($C$1=8)</formula>
    </cfRule>
    <cfRule type="expression" priority="147" dxfId="3" stopIfTrue="1">
      <formula>($C$2=2)</formula>
    </cfRule>
  </conditionalFormatting>
  <conditionalFormatting sqref="J7">
    <cfRule type="expression" priority="148" dxfId="2" stopIfTrue="1">
      <formula>AND($C$1=8,$C$2=3)</formula>
    </cfRule>
    <cfRule type="expression" priority="149" dxfId="3" stopIfTrue="1">
      <formula>($C$1=8)</formula>
    </cfRule>
    <cfRule type="expression" priority="150" dxfId="3" stopIfTrue="1">
      <formula>($C$2=3)</formula>
    </cfRule>
  </conditionalFormatting>
  <conditionalFormatting sqref="J8">
    <cfRule type="expression" priority="151" dxfId="2" stopIfTrue="1">
      <formula>AND($C$1=8,$C$2=4)</formula>
    </cfRule>
    <cfRule type="expression" priority="152" dxfId="3" stopIfTrue="1">
      <formula>($C$1=8)</formula>
    </cfRule>
    <cfRule type="expression" priority="153" dxfId="3" stopIfTrue="1">
      <formula>($C$2=4)</formula>
    </cfRule>
  </conditionalFormatting>
  <conditionalFormatting sqref="J9">
    <cfRule type="expression" priority="154" dxfId="2" stopIfTrue="1">
      <formula>AND($C$1=8,$C$2=5)</formula>
    </cfRule>
    <cfRule type="expression" priority="155" dxfId="3" stopIfTrue="1">
      <formula>($C$1=8)</formula>
    </cfRule>
    <cfRule type="expression" priority="156" dxfId="3" stopIfTrue="1">
      <formula>($C$2=5)</formula>
    </cfRule>
  </conditionalFormatting>
  <conditionalFormatting sqref="J10">
    <cfRule type="expression" priority="157" dxfId="2" stopIfTrue="1">
      <formula>AND($C$1=8,$C$2=6)</formula>
    </cfRule>
    <cfRule type="expression" priority="158" dxfId="3" stopIfTrue="1">
      <formula>($C$1=8)</formula>
    </cfRule>
    <cfRule type="expression" priority="159" dxfId="3" stopIfTrue="1">
      <formula>($C$2=6)</formula>
    </cfRule>
  </conditionalFormatting>
  <conditionalFormatting sqref="J11">
    <cfRule type="expression" priority="160" dxfId="2" stopIfTrue="1">
      <formula>AND($C$1=8,$C$2=7)</formula>
    </cfRule>
    <cfRule type="expression" priority="161" dxfId="3" stopIfTrue="1">
      <formula>($C$1=8)</formula>
    </cfRule>
    <cfRule type="expression" priority="162" dxfId="3" stopIfTrue="1">
      <formula>($C$2=7)</formula>
    </cfRule>
  </conditionalFormatting>
  <conditionalFormatting sqref="J12">
    <cfRule type="expression" priority="163" dxfId="2" stopIfTrue="1">
      <formula>AND($C$1=8,$C$2=8)</formula>
    </cfRule>
    <cfRule type="expression" priority="164" dxfId="3" stopIfTrue="1">
      <formula>($C$1=8)</formula>
    </cfRule>
    <cfRule type="expression" priority="165" dxfId="3" stopIfTrue="1">
      <formula>($C$2=8)</formula>
    </cfRule>
  </conditionalFormatting>
  <conditionalFormatting sqref="J13">
    <cfRule type="expression" priority="166" dxfId="2" stopIfTrue="1">
      <formula>AND($C$1=8,$C$2=9)</formula>
    </cfRule>
    <cfRule type="expression" priority="167" dxfId="3" stopIfTrue="1">
      <formula>($C$1=8)</formula>
    </cfRule>
    <cfRule type="expression" priority="168" dxfId="3" stopIfTrue="1">
      <formula>($C$2=9)</formula>
    </cfRule>
  </conditionalFormatting>
  <conditionalFormatting sqref="J14">
    <cfRule type="expression" priority="169" dxfId="2" stopIfTrue="1">
      <formula>AND($C$1=8,$C$2=10)</formula>
    </cfRule>
    <cfRule type="expression" priority="170" dxfId="3" stopIfTrue="1">
      <formula>($C$1=8)</formula>
    </cfRule>
    <cfRule type="expression" priority="171" dxfId="3" stopIfTrue="1">
      <formula>($C$2=10)</formula>
    </cfRule>
  </conditionalFormatting>
  <conditionalFormatting sqref="K5">
    <cfRule type="expression" priority="172" dxfId="2" stopIfTrue="1">
      <formula>AND($C$1=9,$C$2=1)</formula>
    </cfRule>
    <cfRule type="expression" priority="173" dxfId="3" stopIfTrue="1">
      <formula>($C$1=9)</formula>
    </cfRule>
    <cfRule type="expression" priority="174" dxfId="3" stopIfTrue="1">
      <formula>($C$2=1)</formula>
    </cfRule>
  </conditionalFormatting>
  <conditionalFormatting sqref="K6">
    <cfRule type="expression" priority="175" dxfId="2" stopIfTrue="1">
      <formula>AND($C$1=9,$C$2=2)</formula>
    </cfRule>
    <cfRule type="expression" priority="176" dxfId="3" stopIfTrue="1">
      <formula>($C$1=9)</formula>
    </cfRule>
    <cfRule type="expression" priority="177" dxfId="3" stopIfTrue="1">
      <formula>($C$2=2)</formula>
    </cfRule>
  </conditionalFormatting>
  <conditionalFormatting sqref="K7">
    <cfRule type="expression" priority="178" dxfId="2" stopIfTrue="1">
      <formula>AND($C$1=9,$C$2=3)</formula>
    </cfRule>
    <cfRule type="expression" priority="179" dxfId="3" stopIfTrue="1">
      <formula>($C$1=9)</formula>
    </cfRule>
    <cfRule type="expression" priority="180" dxfId="3" stopIfTrue="1">
      <formula>($C$2=3)</formula>
    </cfRule>
  </conditionalFormatting>
  <conditionalFormatting sqref="K8">
    <cfRule type="expression" priority="181" dxfId="2" stopIfTrue="1">
      <formula>AND($C$1=9,$C$2=4)</formula>
    </cfRule>
    <cfRule type="expression" priority="182" dxfId="3" stopIfTrue="1">
      <formula>($C$1=9)</formula>
    </cfRule>
    <cfRule type="expression" priority="183" dxfId="3" stopIfTrue="1">
      <formula>($C$2=4)</formula>
    </cfRule>
  </conditionalFormatting>
  <conditionalFormatting sqref="K9">
    <cfRule type="expression" priority="184" dxfId="2" stopIfTrue="1">
      <formula>AND($C$1=9,$C$2=5)</formula>
    </cfRule>
    <cfRule type="expression" priority="185" dxfId="3" stopIfTrue="1">
      <formula>($C$1=9)</formula>
    </cfRule>
    <cfRule type="expression" priority="186" dxfId="3" stopIfTrue="1">
      <formula>($C$2=5)</formula>
    </cfRule>
  </conditionalFormatting>
  <conditionalFormatting sqref="K10">
    <cfRule type="expression" priority="187" dxfId="2" stopIfTrue="1">
      <formula>AND($C$1=9,$C$2=6)</formula>
    </cfRule>
    <cfRule type="expression" priority="188" dxfId="3" stopIfTrue="1">
      <formula>($C$1=9)</formula>
    </cfRule>
    <cfRule type="expression" priority="189" dxfId="3" stopIfTrue="1">
      <formula>($C$2=6)</formula>
    </cfRule>
  </conditionalFormatting>
  <conditionalFormatting sqref="K11">
    <cfRule type="expression" priority="190" dxfId="2" stopIfTrue="1">
      <formula>AND($C$1=9,$C$2=7)</formula>
    </cfRule>
    <cfRule type="expression" priority="191" dxfId="3" stopIfTrue="1">
      <formula>($C$1=9)</formula>
    </cfRule>
    <cfRule type="expression" priority="192" dxfId="3" stopIfTrue="1">
      <formula>($C$2=7)</formula>
    </cfRule>
  </conditionalFormatting>
  <conditionalFormatting sqref="K12">
    <cfRule type="expression" priority="193" dxfId="2" stopIfTrue="1">
      <formula>AND($C$1=9,$C$2=8)</formula>
    </cfRule>
    <cfRule type="expression" priority="194" dxfId="3" stopIfTrue="1">
      <formula>($C$1=9)</formula>
    </cfRule>
    <cfRule type="expression" priority="195" dxfId="3" stopIfTrue="1">
      <formula>($C$2=8)</formula>
    </cfRule>
  </conditionalFormatting>
  <conditionalFormatting sqref="K13">
    <cfRule type="expression" priority="196" dxfId="2" stopIfTrue="1">
      <formula>AND($C$1=9,$C$2=9)</formula>
    </cfRule>
    <cfRule type="expression" priority="197" dxfId="3" stopIfTrue="1">
      <formula>($C$1=9)</formula>
    </cfRule>
    <cfRule type="expression" priority="198" dxfId="3" stopIfTrue="1">
      <formula>($C$2=9)</formula>
    </cfRule>
  </conditionalFormatting>
  <conditionalFormatting sqref="K14">
    <cfRule type="expression" priority="199" dxfId="2" stopIfTrue="1">
      <formula>AND($C$1=9,$C$2=10)</formula>
    </cfRule>
    <cfRule type="expression" priority="200" dxfId="3" stopIfTrue="1">
      <formula>($C$1=9)</formula>
    </cfRule>
    <cfRule type="expression" priority="201" dxfId="3" stopIfTrue="1">
      <formula>($C$2=10)</formula>
    </cfRule>
  </conditionalFormatting>
  <conditionalFormatting sqref="L5">
    <cfRule type="expression" priority="202" dxfId="2" stopIfTrue="1">
      <formula>AND($C$1=10,$C$2=1)</formula>
    </cfRule>
    <cfRule type="expression" priority="203" dxfId="3" stopIfTrue="1">
      <formula>($C$1=10)</formula>
    </cfRule>
    <cfRule type="expression" priority="204" dxfId="3" stopIfTrue="1">
      <formula>($C$2=1)</formula>
    </cfRule>
  </conditionalFormatting>
  <conditionalFormatting sqref="L6">
    <cfRule type="expression" priority="205" dxfId="2" stopIfTrue="1">
      <formula>AND($C$1=10,$C$2=2)</formula>
    </cfRule>
    <cfRule type="expression" priority="206" dxfId="3" stopIfTrue="1">
      <formula>($C$1=10)</formula>
    </cfRule>
    <cfRule type="expression" priority="207" dxfId="3" stopIfTrue="1">
      <formula>($C$2=2)</formula>
    </cfRule>
  </conditionalFormatting>
  <conditionalFormatting sqref="L7">
    <cfRule type="expression" priority="208" dxfId="2" stopIfTrue="1">
      <formula>AND($C$1=10,$C$2=3)</formula>
    </cfRule>
    <cfRule type="expression" priority="209" dxfId="3" stopIfTrue="1">
      <formula>($C$1=10)</formula>
    </cfRule>
    <cfRule type="expression" priority="210" dxfId="3" stopIfTrue="1">
      <formula>($C$2=3)</formula>
    </cfRule>
  </conditionalFormatting>
  <conditionalFormatting sqref="L8">
    <cfRule type="expression" priority="211" dxfId="2" stopIfTrue="1">
      <formula>AND($C$1=10,$C$2=4)</formula>
    </cfRule>
    <cfRule type="expression" priority="212" dxfId="3" stopIfTrue="1">
      <formula>($C$1=10)</formula>
    </cfRule>
    <cfRule type="expression" priority="213" dxfId="3" stopIfTrue="1">
      <formula>($C$2=4)</formula>
    </cfRule>
  </conditionalFormatting>
  <conditionalFormatting sqref="L9">
    <cfRule type="expression" priority="214" dxfId="2" stopIfTrue="1">
      <formula>AND($C$1=10,$C$2=5)</formula>
    </cfRule>
    <cfRule type="expression" priority="215" dxfId="3" stopIfTrue="1">
      <formula>($C$1=10)</formula>
    </cfRule>
    <cfRule type="expression" priority="216" dxfId="3" stopIfTrue="1">
      <formula>($C$2=5)</formula>
    </cfRule>
  </conditionalFormatting>
  <conditionalFormatting sqref="L10">
    <cfRule type="expression" priority="217" dxfId="2" stopIfTrue="1">
      <formula>AND($C$1=10,$C$2=6)</formula>
    </cfRule>
    <cfRule type="expression" priority="218" dxfId="3" stopIfTrue="1">
      <formula>($C$1=10)</formula>
    </cfRule>
    <cfRule type="expression" priority="219" dxfId="3" stopIfTrue="1">
      <formula>($C$2=6)</formula>
    </cfRule>
  </conditionalFormatting>
  <conditionalFormatting sqref="L11">
    <cfRule type="expression" priority="220" dxfId="2" stopIfTrue="1">
      <formula>AND($C$1=10,$C$2=7)</formula>
    </cfRule>
    <cfRule type="expression" priority="221" dxfId="3" stopIfTrue="1">
      <formula>($C$1=10)</formula>
    </cfRule>
    <cfRule type="expression" priority="222" dxfId="3" stopIfTrue="1">
      <formula>($C$2=7)</formula>
    </cfRule>
  </conditionalFormatting>
  <conditionalFormatting sqref="L12">
    <cfRule type="expression" priority="223" dxfId="2" stopIfTrue="1">
      <formula>AND($C$1=10,$C$2=8)</formula>
    </cfRule>
    <cfRule type="expression" priority="224" dxfId="3" stopIfTrue="1">
      <formula>($C$1=10)</formula>
    </cfRule>
    <cfRule type="expression" priority="225" dxfId="3" stopIfTrue="1">
      <formula>($C$2=8)</formula>
    </cfRule>
  </conditionalFormatting>
  <conditionalFormatting sqref="L13">
    <cfRule type="expression" priority="226" dxfId="2" stopIfTrue="1">
      <formula>AND($C$1=10,$C$2=9)</formula>
    </cfRule>
    <cfRule type="expression" priority="227" dxfId="3" stopIfTrue="1">
      <formula>($C$1=10)</formula>
    </cfRule>
    <cfRule type="expression" priority="228" dxfId="3" stopIfTrue="1">
      <formula>($C$2=9)</formula>
    </cfRule>
  </conditionalFormatting>
  <conditionalFormatting sqref="L14">
    <cfRule type="expression" priority="229" dxfId="2" stopIfTrue="1">
      <formula>AND($C$1=10,$C$2=10)</formula>
    </cfRule>
    <cfRule type="expression" priority="230" dxfId="3" stopIfTrue="1">
      <formula>($C$1=10)</formula>
    </cfRule>
    <cfRule type="expression" priority="231" dxfId="3" stopIfTrue="1">
      <formula>($C$2=10)</formula>
    </cfRule>
  </conditionalFormatting>
  <conditionalFormatting sqref="D8">
    <cfRule type="expression" priority="232" dxfId="2" stopIfTrue="1">
      <formula>AND($C$1=2,$C$2=4)</formula>
    </cfRule>
    <cfRule type="expression" priority="233" dxfId="3" stopIfTrue="1">
      <formula>($C$1=2)</formula>
    </cfRule>
    <cfRule type="expression" priority="234" dxfId="3" stopIfTrue="1">
      <formula>($C$2=4)</formula>
    </cfRule>
  </conditionalFormatting>
  <conditionalFormatting sqref="D10">
    <cfRule type="expression" priority="235" dxfId="2" stopIfTrue="1">
      <formula>AND($C$1=2,$C$2=6)</formula>
    </cfRule>
    <cfRule type="expression" priority="236" dxfId="3" stopIfTrue="1">
      <formula>($C$1=2)</formula>
    </cfRule>
    <cfRule type="expression" priority="237" dxfId="3" stopIfTrue="1">
      <formula>($C$2=6)</formula>
    </cfRule>
  </conditionalFormatting>
  <conditionalFormatting sqref="D11">
    <cfRule type="expression" priority="238" dxfId="2" stopIfTrue="1">
      <formula>AND($C$1=2,$C$2=7)</formula>
    </cfRule>
    <cfRule type="expression" priority="239" dxfId="3" stopIfTrue="1">
      <formula>($C$1=2)</formula>
    </cfRule>
    <cfRule type="expression" priority="240" dxfId="3" stopIfTrue="1">
      <formula>($C$2=7)</formula>
    </cfRule>
  </conditionalFormatting>
  <conditionalFormatting sqref="D12">
    <cfRule type="expression" priority="241" dxfId="2" stopIfTrue="1">
      <formula>AND($C$1=2,$C$2=8)</formula>
    </cfRule>
    <cfRule type="expression" priority="242" dxfId="3" stopIfTrue="1">
      <formula>($C$1=2)</formula>
    </cfRule>
    <cfRule type="expression" priority="243" dxfId="3" stopIfTrue="1">
      <formula>($C$2=8)</formula>
    </cfRule>
  </conditionalFormatting>
  <conditionalFormatting sqref="D13">
    <cfRule type="expression" priority="244" dxfId="2" stopIfTrue="1">
      <formula>AND($C$1=2,$C$2=9)</formula>
    </cfRule>
    <cfRule type="expression" priority="245" dxfId="3" stopIfTrue="1">
      <formula>($C$1=2)</formula>
    </cfRule>
    <cfRule type="expression" priority="246" dxfId="3" stopIfTrue="1">
      <formula>($C$2=9)</formula>
    </cfRule>
  </conditionalFormatting>
  <conditionalFormatting sqref="D14">
    <cfRule type="expression" priority="247" dxfId="2" stopIfTrue="1">
      <formula>AND($C$1=2,$C$2=10)</formula>
    </cfRule>
    <cfRule type="expression" priority="248" dxfId="3" stopIfTrue="1">
      <formula>($C$1=2)</formula>
    </cfRule>
    <cfRule type="expression" priority="249" dxfId="3" stopIfTrue="1">
      <formula>($C$2=10)</formula>
    </cfRule>
  </conditionalFormatting>
  <conditionalFormatting sqref="D7">
    <cfRule type="expression" priority="250" dxfId="2" stopIfTrue="1">
      <formula>AND($C$1=2,$C$2=3)</formula>
    </cfRule>
    <cfRule type="expression" priority="251" dxfId="3" stopIfTrue="1">
      <formula>($C$1=2)</formula>
    </cfRule>
    <cfRule type="expression" priority="252" dxfId="3" stopIfTrue="1">
      <formula>($C$2=3)</formula>
    </cfRule>
  </conditionalFormatting>
  <conditionalFormatting sqref="I7">
    <cfRule type="expression" priority="253" dxfId="2" stopIfTrue="1">
      <formula>AND($C$1=7,$C$2=3)</formula>
    </cfRule>
    <cfRule type="expression" priority="254" dxfId="3" stopIfTrue="1">
      <formula>($C$1=7)</formula>
    </cfRule>
    <cfRule type="expression" priority="255" dxfId="3" stopIfTrue="1">
      <formula>($C$2=3)</formula>
    </cfRule>
  </conditionalFormatting>
  <conditionalFormatting sqref="I8">
    <cfRule type="expression" priority="256" dxfId="2" stopIfTrue="1">
      <formula>AND($C$1=7,$C$2=4)</formula>
    </cfRule>
    <cfRule type="expression" priority="257" dxfId="3" stopIfTrue="1">
      <formula>($C$1=7)</formula>
    </cfRule>
    <cfRule type="expression" priority="258" dxfId="3" stopIfTrue="1">
      <formula>($C$2=4)</formula>
    </cfRule>
  </conditionalFormatting>
  <conditionalFormatting sqref="I9">
    <cfRule type="expression" priority="259" dxfId="2" stopIfTrue="1">
      <formula>AND($C$1=7,$C$2=5)</formula>
    </cfRule>
    <cfRule type="expression" priority="260" dxfId="3" stopIfTrue="1">
      <formula>($C$1=7)</formula>
    </cfRule>
    <cfRule type="expression" priority="261" dxfId="3" stopIfTrue="1">
      <formula>($C$2=5)</formula>
    </cfRule>
  </conditionalFormatting>
  <conditionalFormatting sqref="I10">
    <cfRule type="expression" priority="262" dxfId="2" stopIfTrue="1">
      <formula>AND($C$1=7,$C$2=6)</formula>
    </cfRule>
    <cfRule type="expression" priority="263" dxfId="3" stopIfTrue="1">
      <formula>($C$1=7)</formula>
    </cfRule>
    <cfRule type="expression" priority="264" dxfId="3" stopIfTrue="1">
      <formula>($C$2=6)</formula>
    </cfRule>
  </conditionalFormatting>
  <conditionalFormatting sqref="I11">
    <cfRule type="expression" priority="265" dxfId="2" stopIfTrue="1">
      <formula>AND($C$1=7,$C$2=7)</formula>
    </cfRule>
    <cfRule type="expression" priority="266" dxfId="3" stopIfTrue="1">
      <formula>($C$1=7)</formula>
    </cfRule>
    <cfRule type="expression" priority="267" dxfId="3" stopIfTrue="1">
      <formula>($C$2=7)</formula>
    </cfRule>
  </conditionalFormatting>
  <conditionalFormatting sqref="I12">
    <cfRule type="expression" priority="268" dxfId="2" stopIfTrue="1">
      <formula>AND($C$1=7,$C$2=8)</formula>
    </cfRule>
    <cfRule type="expression" priority="269" dxfId="3" stopIfTrue="1">
      <formula>($C$1=7)</formula>
    </cfRule>
    <cfRule type="expression" priority="270" dxfId="3" stopIfTrue="1">
      <formula>($C$2=8)</formula>
    </cfRule>
  </conditionalFormatting>
  <conditionalFormatting sqref="I13">
    <cfRule type="expression" priority="271" dxfId="2" stopIfTrue="1">
      <formula>AND($C$1=7,$C$2=9)</formula>
    </cfRule>
    <cfRule type="expression" priority="272" dxfId="3" stopIfTrue="1">
      <formula>($C$1=7)</formula>
    </cfRule>
    <cfRule type="expression" priority="273" dxfId="3" stopIfTrue="1">
      <formula>($C$2=9)</formula>
    </cfRule>
  </conditionalFormatting>
  <conditionalFormatting sqref="I14">
    <cfRule type="expression" priority="274" dxfId="2" stopIfTrue="1">
      <formula>AND($C$1=7,$C$2=10)</formula>
    </cfRule>
    <cfRule type="expression" priority="275" dxfId="3" stopIfTrue="1">
      <formula>($C$1=7)</formula>
    </cfRule>
    <cfRule type="expression" priority="276" dxfId="3" stopIfTrue="1">
      <formula>($C$2=10)</formula>
    </cfRule>
  </conditionalFormatting>
  <conditionalFormatting sqref="I5">
    <cfRule type="expression" priority="277" dxfId="2" stopIfTrue="1">
      <formula>AND($C$1=7,$C$2=1)</formula>
    </cfRule>
    <cfRule type="expression" priority="278" dxfId="3" stopIfTrue="1">
      <formula>($C$1=7)</formula>
    </cfRule>
    <cfRule type="expression" priority="279" dxfId="3" stopIfTrue="1">
      <formula>($C$2=1)</formula>
    </cfRule>
  </conditionalFormatting>
  <conditionalFormatting sqref="I6">
    <cfRule type="expression" priority="280" dxfId="2" stopIfTrue="1">
      <formula>AND($C$1=7,$C$2=2)</formula>
    </cfRule>
    <cfRule type="expression" priority="281" dxfId="3" stopIfTrue="1">
      <formula>($C$1=7)</formula>
    </cfRule>
    <cfRule type="expression" priority="282" dxfId="3" stopIfTrue="1">
      <formula>($C$2=2)</formula>
    </cfRule>
  </conditionalFormatting>
  <conditionalFormatting sqref="F5">
    <cfRule type="expression" priority="283" dxfId="2" stopIfTrue="1">
      <formula>AND($C$1=4,$C$2=1)</formula>
    </cfRule>
    <cfRule type="expression" priority="284" dxfId="3" stopIfTrue="1">
      <formula>($C$1=4)</formula>
    </cfRule>
    <cfRule type="expression" priority="285" dxfId="3" stopIfTrue="1">
      <formula>($C$2=1)</formula>
    </cfRule>
  </conditionalFormatting>
  <conditionalFormatting sqref="E5">
    <cfRule type="expression" priority="286" dxfId="2" stopIfTrue="1">
      <formula>AND($C$1=3,$C$2=1)</formula>
    </cfRule>
    <cfRule type="expression" priority="287" dxfId="3" stopIfTrue="1">
      <formula>($C$1=3)</formula>
    </cfRule>
    <cfRule type="expression" priority="288" dxfId="3" stopIfTrue="1">
      <formula>($C$2=1)</formula>
    </cfRule>
  </conditionalFormatting>
  <conditionalFormatting sqref="C14">
    <cfRule type="expression" priority="289" dxfId="2" stopIfTrue="1">
      <formula>AND($C$1=1,$C$2=10)</formula>
    </cfRule>
    <cfRule type="expression" priority="290" dxfId="3" stopIfTrue="1">
      <formula>($C$1=1)</formula>
    </cfRule>
    <cfRule type="expression" priority="291" dxfId="3" stopIfTrue="1">
      <formula>($C$2=10)</formula>
    </cfRule>
  </conditionalFormatting>
  <conditionalFormatting sqref="N10">
    <cfRule type="expression" priority="292" dxfId="4" stopIfTrue="1">
      <formula>OR($N$4=11,$N$4=0)</formula>
    </cfRule>
  </conditionalFormatting>
  <conditionalFormatting sqref="D5">
    <cfRule type="expression" priority="293" dxfId="2" stopIfTrue="1">
      <formula>AND($C$1=2,$C$2=1)</formula>
    </cfRule>
    <cfRule type="expression" priority="294" dxfId="3" stopIfTrue="1">
      <formula>($C$1=2)</formula>
    </cfRule>
    <cfRule type="expression" priority="295" dxfId="3" stopIfTrue="1">
      <formula>($C$2=1)</formula>
    </cfRule>
  </conditionalFormatting>
  <conditionalFormatting sqref="F12">
    <cfRule type="expression" priority="296" dxfId="2" stopIfTrue="1">
      <formula>AND($C$1=4,$C$2=8)</formula>
    </cfRule>
    <cfRule type="expression" priority="297" dxfId="3" stopIfTrue="1">
      <formula>($C$1=4)</formula>
    </cfRule>
    <cfRule type="expression" priority="298" dxfId="3" stopIfTrue="1">
      <formula>($C$2=8)</formula>
    </cfRule>
  </conditionalFormatting>
  <conditionalFormatting sqref="D9">
    <cfRule type="expression" priority="299" dxfId="2" stopIfTrue="1">
      <formula>AND($C$1=2,$C$2=5)</formula>
    </cfRule>
    <cfRule type="expression" priority="300" dxfId="3" stopIfTrue="1">
      <formula>($C$1=2)</formula>
    </cfRule>
    <cfRule type="expression" priority="301" dxfId="3" stopIfTrue="1">
      <formula>($C$2=5)</formula>
    </cfRule>
  </conditionalFormatting>
  <conditionalFormatting sqref="O7">
    <cfRule type="expression" priority="302" dxfId="4" stopIfTrue="1">
      <formula>($N$4=0)</formula>
    </cfRule>
  </conditionalFormatting>
  <conditionalFormatting sqref="N12:N13">
    <cfRule type="cellIs" priority="303" dxfId="5" operator="equal" stopIfTrue="1">
      <formula>"C"</formula>
    </cfRule>
  </conditionalFormatting>
  <conditionalFormatting sqref="N11">
    <cfRule type="expression" priority="304" dxfId="0" stopIfTrue="1">
      <formula>($N$4=0)</formula>
    </cfRule>
    <cfRule type="expression" priority="305" dxfId="0" stopIfTrue="1">
      <formula>($N$12="C")</formula>
    </cfRule>
    <cfRule type="expression" priority="306" dxfId="1" stopIfTrue="1">
      <formula>($N$12="D")</formula>
    </cfRule>
  </conditionalFormatting>
  <dataValidations count="1">
    <dataValidation type="custom" allowBlank="1" showInputMessage="1" showErrorMessage="1" errorTitle="UWAGA!" error="Wpisana wartość jest nieprawidłowa." sqref="N11">
      <formula1>AND(ISNUMBER(N11),LEN(N11)&lt;=4,LEFT(CELL("format",N11))&lt;&gt;"D",LEFT(CELL("format",N11))&lt;&gt;"P")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23"/>
  <sheetViews>
    <sheetView showGridLines="0" showRowColHeaders="0" showOutlineSymbols="0" workbookViewId="0" topLeftCell="A1">
      <selection activeCell="E5" sqref="E5"/>
    </sheetView>
  </sheetViews>
  <sheetFormatPr defaultColWidth="8.796875" defaultRowHeight="15"/>
  <cols>
    <col min="1" max="1" width="3.796875" style="0" customWidth="1"/>
    <col min="2" max="2" width="2.796875" style="0" customWidth="1"/>
    <col min="3" max="3" width="8.796875" style="0" customWidth="1"/>
    <col min="5" max="5" width="7.3984375" style="0" customWidth="1"/>
    <col min="6" max="6" width="10.796875" style="0" customWidth="1"/>
    <col min="7" max="7" width="9.796875" style="0" customWidth="1"/>
    <col min="8" max="8" width="3.19921875" style="0" customWidth="1"/>
  </cols>
  <sheetData>
    <row r="1" spans="5:12" ht="75.75" customHeight="1">
      <c r="E1" s="17">
        <f>D4+E4-F4</f>
        <v>12.9</v>
      </c>
      <c r="I1" s="17">
        <f>G5-I8-H2</f>
        <v>5</v>
      </c>
      <c r="J1" s="181"/>
      <c r="K1" s="181"/>
      <c r="L1" s="181"/>
    </row>
    <row r="2" spans="1:10" ht="18.75" customHeight="1">
      <c r="A2" s="17" t="str">
        <f>IF(COUNTIF(E5:L19,"C")=4,"BRAWO!","Odpowiedz na pytania:")</f>
        <v>Odpowiedz na pytania:</v>
      </c>
      <c r="D2" s="187" t="s">
        <v>7</v>
      </c>
      <c r="E2" s="187"/>
      <c r="H2" s="189">
        <f>J4</f>
        <v>2.4</v>
      </c>
      <c r="I2" s="187" t="s">
        <v>8</v>
      </c>
      <c r="J2" s="187"/>
    </row>
    <row r="3" spans="4:10" ht="15">
      <c r="D3" s="187"/>
      <c r="E3" s="187"/>
      <c r="H3" s="189"/>
      <c r="I3" s="187"/>
      <c r="J3" s="187"/>
    </row>
    <row r="4" spans="4:11" ht="15">
      <c r="D4" s="17">
        <v>9.8</v>
      </c>
      <c r="E4" s="17">
        <v>3.9</v>
      </c>
      <c r="F4" s="17">
        <v>0.8</v>
      </c>
      <c r="H4" s="189"/>
      <c r="I4" s="17">
        <v>7.9</v>
      </c>
      <c r="J4" s="25">
        <v>2.4</v>
      </c>
      <c r="K4" s="17">
        <v>0.5</v>
      </c>
    </row>
    <row r="5" spans="4:11" ht="28.5" customHeight="1">
      <c r="D5" s="142">
        <f>D4</f>
        <v>9.8</v>
      </c>
      <c r="E5" s="67"/>
      <c r="F5" s="71">
        <f>IF(E5="","",IF(E5=E1,"C","D"))</f>
      </c>
      <c r="G5" s="144">
        <f>I4</f>
        <v>7.9</v>
      </c>
      <c r="J5" s="67"/>
      <c r="K5" s="71">
        <f>IF(J5="","",IF(J5=I1,"C","D"))</f>
      </c>
    </row>
    <row r="6" spans="5:10" ht="23.25" customHeight="1">
      <c r="E6" s="75">
        <f>IF(E5="","",IF(F5="C","",D4&amp;" + "&amp;E4&amp;" – "&amp;F4))</f>
      </c>
      <c r="J6" s="74">
        <f>IF(J5="","",IF(K5="C","",I4&amp;" – ("&amp;J4&amp;" + "&amp;K4&amp;")"))</f>
      </c>
    </row>
    <row r="7" ht="6.75" customHeight="1"/>
    <row r="8" spans="5:9" ht="20.25" customHeight="1">
      <c r="E8" s="142">
        <f>E4</f>
        <v>3.9</v>
      </c>
      <c r="I8" s="143">
        <f>K4</f>
        <v>0.5</v>
      </c>
    </row>
    <row r="9" ht="14.25" customHeight="1">
      <c r="E9" s="188">
        <f>F4</f>
        <v>0.8</v>
      </c>
    </row>
    <row r="10" spans="5:11" ht="8.25" customHeight="1">
      <c r="E10" s="188"/>
      <c r="I10" s="17">
        <v>1.7</v>
      </c>
      <c r="J10" s="17">
        <v>0.5</v>
      </c>
      <c r="K10" s="17">
        <v>0.1</v>
      </c>
    </row>
    <row r="11" spans="9:11" ht="15">
      <c r="I11" s="72" t="s">
        <v>5</v>
      </c>
      <c r="J11" s="187" t="s">
        <v>9</v>
      </c>
      <c r="K11" s="187"/>
    </row>
    <row r="12" spans="5:11" ht="15.75">
      <c r="E12" s="17">
        <v>7.5</v>
      </c>
      <c r="F12" s="17">
        <v>3</v>
      </c>
      <c r="G12" s="17">
        <v>0.9</v>
      </c>
      <c r="J12" s="187"/>
      <c r="K12" s="187"/>
    </row>
    <row r="13" spans="5:11" ht="110.25">
      <c r="E13" s="190" t="s">
        <v>4</v>
      </c>
      <c r="F13" s="190"/>
      <c r="K13" s="17">
        <f>I10-K10-J10</f>
        <v>1.0999999999999999</v>
      </c>
    </row>
    <row r="14" spans="5:12" ht="15" customHeight="1">
      <c r="E14" s="190"/>
      <c r="F14" s="190"/>
      <c r="K14" s="183"/>
      <c r="L14" s="165">
        <f>IF(K14="","",IF(K14=K13,"C","D"))</f>
      </c>
    </row>
    <row r="15" spans="2:12" ht="15" customHeight="1">
      <c r="B15" s="186">
        <f>E12</f>
        <v>7.5</v>
      </c>
      <c r="E15" s="17">
        <f>E12-F12-G12</f>
        <v>3.6</v>
      </c>
      <c r="H15" s="73" t="s">
        <v>6</v>
      </c>
      <c r="J15" s="191">
        <f>I10</f>
        <v>1.7</v>
      </c>
      <c r="K15" s="183"/>
      <c r="L15" s="165"/>
    </row>
    <row r="16" spans="2:11" ht="14.25" customHeight="1">
      <c r="B16" s="186"/>
      <c r="E16" s="183"/>
      <c r="F16" s="165">
        <f>IF(E16="","",IF(E16=E15,"C","D"))</f>
      </c>
      <c r="G16" s="166">
        <f>J10</f>
        <v>0.5</v>
      </c>
      <c r="J16" s="191"/>
      <c r="K16" s="74">
        <f>IF(K14="","",IF(L14="C","","("&amp;I10&amp;" –  "&amp;K10&amp;") – "&amp;J10))</f>
      </c>
    </row>
    <row r="17" spans="4:7" ht="15">
      <c r="D17" s="185">
        <f>F12</f>
        <v>3</v>
      </c>
      <c r="E17" s="183"/>
      <c r="F17" s="165"/>
      <c r="G17" s="166"/>
    </row>
    <row r="18" spans="4:10" ht="15">
      <c r="D18" s="185"/>
      <c r="E18" s="184">
        <f>IF(E16="","",IF(F16="C","",E12&amp;" – ("&amp;F12&amp;" + "&amp;G12&amp;")"))</f>
      </c>
      <c r="F18" s="184"/>
      <c r="G18" s="166"/>
      <c r="J18" s="166">
        <f>K10</f>
        <v>0.1</v>
      </c>
    </row>
    <row r="19" spans="3:10" ht="17.25" customHeight="1">
      <c r="C19" s="182">
        <f>G12</f>
        <v>0.9</v>
      </c>
      <c r="G19" s="166"/>
      <c r="J19" s="166"/>
    </row>
    <row r="20" ht="15" customHeight="1">
      <c r="C20" s="182"/>
    </row>
    <row r="21" spans="11:12" ht="27" customHeight="1">
      <c r="K21" s="175"/>
      <c r="L21" s="175"/>
    </row>
    <row r="22" ht="15">
      <c r="D22" s="24"/>
    </row>
    <row r="23" ht="15">
      <c r="D23" s="24"/>
    </row>
  </sheetData>
  <mergeCells count="19">
    <mergeCell ref="K21:L21"/>
    <mergeCell ref="J18:J19"/>
    <mergeCell ref="K14:K15"/>
    <mergeCell ref="G16:G19"/>
    <mergeCell ref="L14:L15"/>
    <mergeCell ref="B15:B16"/>
    <mergeCell ref="I2:J3"/>
    <mergeCell ref="J11:K12"/>
    <mergeCell ref="D2:E3"/>
    <mergeCell ref="E9:E10"/>
    <mergeCell ref="H2:H4"/>
    <mergeCell ref="E13:F14"/>
    <mergeCell ref="J15:J16"/>
    <mergeCell ref="F16:F17"/>
    <mergeCell ref="J1:L1"/>
    <mergeCell ref="C19:C20"/>
    <mergeCell ref="E16:E17"/>
    <mergeCell ref="E18:F18"/>
    <mergeCell ref="D17:D18"/>
  </mergeCells>
  <conditionalFormatting sqref="E6 J6 E18 K16">
    <cfRule type="cellIs" priority="1" dxfId="6" operator="equal" stopIfTrue="1">
      <formula>"dobrze"</formula>
    </cfRule>
  </conditionalFormatting>
  <conditionalFormatting sqref="F5 F16:F17 K5 L14:L15">
    <cfRule type="cellIs" priority="2" dxfId="5" operator="equal" stopIfTrue="1">
      <formula>"C"</formula>
    </cfRule>
  </conditionalFormatting>
  <conditionalFormatting sqref="E5 J5 K14:K15">
    <cfRule type="expression" priority="3" dxfId="0" stopIfTrue="1">
      <formula>(F5="C")</formula>
    </cfRule>
    <cfRule type="expression" priority="4" dxfId="1" stopIfTrue="1">
      <formula>(F5="D")</formula>
    </cfRule>
  </conditionalFormatting>
  <conditionalFormatting sqref="E16:E17">
    <cfRule type="expression" priority="5" dxfId="0" stopIfTrue="1">
      <formula>($F$16="C")</formula>
    </cfRule>
    <cfRule type="expression" priority="6" dxfId="1" stopIfTrue="1">
      <formula>($F$16="D")</formula>
    </cfRule>
  </conditionalFormatting>
  <dataValidations count="1">
    <dataValidation type="custom" operator="lessThan" allowBlank="1" showInputMessage="1" showErrorMessage="1" errorTitle="Uwaga !" error="Wpisana wartość jest nieprawidłowa." sqref="E5 E16:E17 J5 K14:K15">
      <formula1>AND(ISNUMBER(E5),LEN(E5)&lt;=5,LEFT(CELL("format",E5))&lt;&gt;"D",LEFT(CELL("format",E5))&lt;&gt;"P")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X59"/>
  <sheetViews>
    <sheetView showGridLines="0" showRowColHeaders="0" showOutlineSymbols="0" workbookViewId="0" topLeftCell="A1">
      <selection activeCell="A69" sqref="A69"/>
    </sheetView>
  </sheetViews>
  <sheetFormatPr defaultColWidth="8.796875" defaultRowHeight="15"/>
  <cols>
    <col min="1" max="1" width="2.59765625" style="0" customWidth="1"/>
    <col min="2" max="2" width="2.796875" style="0" customWidth="1"/>
    <col min="3" max="12" width="3.796875" style="0" customWidth="1"/>
    <col min="13" max="13" width="1.796875" style="0" customWidth="1"/>
    <col min="14" max="14" width="1.1015625" style="0" customWidth="1"/>
    <col min="15" max="15" width="0.40625" style="0" customWidth="1"/>
    <col min="16" max="16" width="12.69921875" style="0" customWidth="1"/>
    <col min="17" max="17" width="4.796875" style="2" customWidth="1"/>
    <col min="18" max="18" width="11.3984375" style="0" customWidth="1"/>
    <col min="20" max="20" width="5.59765625" style="0" customWidth="1"/>
    <col min="21" max="44" width="3.296875" style="0" customWidth="1"/>
  </cols>
  <sheetData>
    <row r="1" spans="1:24" ht="39.75" customHeight="1">
      <c r="A1" s="17">
        <v>7.4</v>
      </c>
      <c r="B1" s="17">
        <v>13.15</v>
      </c>
      <c r="C1" s="17">
        <v>13.68</v>
      </c>
      <c r="D1" s="17">
        <v>11.3</v>
      </c>
      <c r="E1" s="17">
        <v>8</v>
      </c>
      <c r="F1" s="17"/>
      <c r="N1" s="47"/>
      <c r="O1" s="47"/>
      <c r="P1" s="17"/>
      <c r="Q1" s="26"/>
      <c r="R1" s="17"/>
      <c r="S1" s="17"/>
      <c r="T1" s="17"/>
      <c r="U1" s="17"/>
      <c r="V1" s="17"/>
      <c r="W1" s="17"/>
      <c r="X1" s="17"/>
    </row>
    <row r="2" spans="1:24" ht="21.75" customHeight="1">
      <c r="A2" s="48"/>
      <c r="C2" s="111" t="s">
        <v>30</v>
      </c>
      <c r="D2" s="195" t="s">
        <v>29</v>
      </c>
      <c r="E2" s="195"/>
      <c r="F2" s="195"/>
      <c r="G2" s="195"/>
      <c r="H2" s="195" t="s">
        <v>35</v>
      </c>
      <c r="I2" s="195"/>
      <c r="J2" s="195"/>
      <c r="K2" s="195"/>
      <c r="N2" s="25"/>
      <c r="O2" s="25"/>
      <c r="P2" s="25"/>
      <c r="Q2" s="5"/>
      <c r="R2" s="17"/>
      <c r="S2" s="17"/>
      <c r="T2" s="17"/>
      <c r="U2" s="17"/>
      <c r="V2" s="17"/>
      <c r="W2" s="17"/>
      <c r="X2" s="17"/>
    </row>
    <row r="3" spans="2:24" ht="25.5" customHeight="1">
      <c r="B3" s="196"/>
      <c r="C3" s="151"/>
      <c r="D3" s="152"/>
      <c r="E3" s="152"/>
      <c r="F3" s="152"/>
      <c r="G3" s="152"/>
      <c r="H3" s="152"/>
      <c r="I3" s="152"/>
      <c r="J3" s="152"/>
      <c r="K3" s="152"/>
      <c r="L3" s="153"/>
      <c r="N3" s="17"/>
      <c r="O3" s="46"/>
      <c r="P3" s="194"/>
      <c r="Q3" s="89"/>
      <c r="R3" s="117"/>
      <c r="S3" s="17"/>
      <c r="T3" s="17"/>
      <c r="U3" s="17"/>
      <c r="V3" s="17"/>
      <c r="W3" s="17"/>
      <c r="X3" s="17"/>
    </row>
    <row r="4" spans="2:24" ht="25.5" customHeight="1">
      <c r="B4" s="196"/>
      <c r="C4" s="158"/>
      <c r="D4" s="105"/>
      <c r="E4" s="105"/>
      <c r="F4" s="105"/>
      <c r="G4" s="105"/>
      <c r="H4" s="105"/>
      <c r="I4" s="105"/>
      <c r="J4" s="105"/>
      <c r="K4" s="105"/>
      <c r="L4" s="154"/>
      <c r="M4" s="92"/>
      <c r="N4" s="17">
        <f>IF(AND(O5="",O7="",O9="",O11=""),"",1)</f>
        <v>1</v>
      </c>
      <c r="O4" s="17"/>
      <c r="P4" s="194"/>
      <c r="Q4" s="192">
        <f>IF(P5="","",IF(O5=P5,"C","D"))</f>
      </c>
      <c r="R4" s="22"/>
      <c r="S4" s="17"/>
      <c r="T4" s="17"/>
      <c r="U4" s="17"/>
      <c r="V4" s="17"/>
      <c r="W4" s="17"/>
      <c r="X4" s="17"/>
    </row>
    <row r="5" spans="3:24" ht="25.5" customHeight="1">
      <c r="C5" s="158"/>
      <c r="D5" s="105"/>
      <c r="E5" s="106"/>
      <c r="F5" s="106"/>
      <c r="G5" s="106"/>
      <c r="H5" s="106"/>
      <c r="I5" s="106"/>
      <c r="J5" s="106"/>
      <c r="K5" s="105"/>
      <c r="L5" s="154"/>
      <c r="M5" s="21"/>
      <c r="N5" s="17"/>
      <c r="O5" s="17">
        <f>S5+T5</f>
        <v>0</v>
      </c>
      <c r="P5" s="90"/>
      <c r="Q5" s="192"/>
      <c r="R5" s="109">
        <f>IF(Q4="d",S5&amp;" + "&amp;T5,"")</f>
      </c>
      <c r="S5" s="17"/>
      <c r="T5" s="17"/>
      <c r="U5" s="17"/>
      <c r="V5" s="17"/>
      <c r="W5" s="17"/>
      <c r="X5" s="17"/>
    </row>
    <row r="6" spans="2:24" ht="25.5" customHeight="1">
      <c r="B6" s="196"/>
      <c r="C6" s="158"/>
      <c r="D6" s="105"/>
      <c r="E6" s="106"/>
      <c r="F6" s="107"/>
      <c r="G6" s="107"/>
      <c r="H6" s="107"/>
      <c r="I6" s="107"/>
      <c r="J6" s="106"/>
      <c r="K6" s="105"/>
      <c r="L6" s="154"/>
      <c r="M6" s="23"/>
      <c r="Q6" s="192">
        <f>IF(P7="","",IF(O7=P7,"C","D"))</f>
      </c>
      <c r="R6" s="22"/>
      <c r="S6" s="17"/>
      <c r="T6" s="17"/>
      <c r="U6" s="17"/>
      <c r="V6" s="17"/>
      <c r="W6" s="17"/>
      <c r="X6" s="17"/>
    </row>
    <row r="7" spans="2:24" ht="25.5" customHeight="1">
      <c r="B7" s="196"/>
      <c r="C7" s="158"/>
      <c r="D7" s="105"/>
      <c r="E7" s="106"/>
      <c r="F7" s="107"/>
      <c r="G7" s="108"/>
      <c r="H7" s="108"/>
      <c r="I7" s="107"/>
      <c r="J7" s="106"/>
      <c r="K7" s="105"/>
      <c r="L7" s="154"/>
      <c r="M7" s="21"/>
      <c r="O7" s="17">
        <f>S7+T7</f>
        <v>0</v>
      </c>
      <c r="P7" s="90"/>
      <c r="Q7" s="192"/>
      <c r="R7" s="109">
        <f>IF(Q6="d",S7&amp;" + "&amp;T7,"")</f>
      </c>
      <c r="S7" s="17"/>
      <c r="T7" s="17"/>
      <c r="U7" s="17"/>
      <c r="V7" s="17"/>
      <c r="W7" s="17"/>
      <c r="X7" s="17"/>
    </row>
    <row r="8" spans="3:24" ht="25.5" customHeight="1">
      <c r="C8" s="158"/>
      <c r="D8" s="105"/>
      <c r="E8" s="106"/>
      <c r="F8" s="107"/>
      <c r="G8" s="108"/>
      <c r="H8" s="108"/>
      <c r="I8" s="107"/>
      <c r="J8" s="106"/>
      <c r="K8" s="105"/>
      <c r="L8" s="154"/>
      <c r="M8" s="23"/>
      <c r="Q8" s="192">
        <f>IF(P9="","",IF(O9=P9,"C","D"))</f>
      </c>
      <c r="R8" s="22"/>
      <c r="S8" s="17"/>
      <c r="T8" s="17"/>
      <c r="U8" s="17"/>
      <c r="V8" s="17"/>
      <c r="W8" s="17"/>
      <c r="X8" s="17"/>
    </row>
    <row r="9" spans="3:24" ht="25.5" customHeight="1">
      <c r="C9" s="158"/>
      <c r="D9" s="105"/>
      <c r="E9" s="106"/>
      <c r="F9" s="107"/>
      <c r="G9" s="107"/>
      <c r="H9" s="107"/>
      <c r="I9" s="107"/>
      <c r="J9" s="106"/>
      <c r="K9" s="105"/>
      <c r="L9" s="154"/>
      <c r="M9" s="21"/>
      <c r="O9" s="17">
        <f>S9+T9</f>
        <v>0</v>
      </c>
      <c r="P9" s="90"/>
      <c r="Q9" s="192"/>
      <c r="R9" s="109">
        <f>IF(Q8="d",S9&amp;" + "&amp;T9,"")</f>
      </c>
      <c r="S9" s="17"/>
      <c r="T9" s="17"/>
      <c r="U9" s="17"/>
      <c r="V9" s="17"/>
      <c r="W9" s="17"/>
      <c r="X9" s="17"/>
    </row>
    <row r="10" spans="3:24" ht="25.5" customHeight="1">
      <c r="C10" s="158"/>
      <c r="D10" s="105"/>
      <c r="E10" s="106"/>
      <c r="F10" s="106"/>
      <c r="G10" s="106"/>
      <c r="H10" s="106"/>
      <c r="I10" s="106"/>
      <c r="J10" s="106"/>
      <c r="K10" s="105"/>
      <c r="L10" s="154"/>
      <c r="M10" s="93"/>
      <c r="N10" s="94"/>
      <c r="O10" s="94"/>
      <c r="P10" s="94"/>
      <c r="Q10" s="192">
        <f>IF(P11="","",IF(O11=P11,"C","D"))</f>
      </c>
      <c r="R10" s="94"/>
      <c r="S10" s="17"/>
      <c r="T10" s="17"/>
      <c r="U10" s="17"/>
      <c r="V10" s="17"/>
      <c r="W10" s="17"/>
      <c r="X10" s="17"/>
    </row>
    <row r="11" spans="3:24" ht="25.5" customHeight="1">
      <c r="C11" s="158"/>
      <c r="D11" s="105"/>
      <c r="E11" s="105"/>
      <c r="F11" s="105"/>
      <c r="G11" s="105"/>
      <c r="H11" s="105"/>
      <c r="I11" s="105"/>
      <c r="J11" s="105"/>
      <c r="K11" s="105"/>
      <c r="L11" s="154"/>
      <c r="M11" s="96"/>
      <c r="N11" s="94"/>
      <c r="O11" s="17">
        <f>S11+T11</f>
        <v>0</v>
      </c>
      <c r="P11" s="90"/>
      <c r="Q11" s="192"/>
      <c r="R11" s="91">
        <f>IF(Q10="d",S11&amp;" + "&amp;T11,"")</f>
      </c>
      <c r="S11" s="17"/>
      <c r="T11" s="17"/>
      <c r="U11" s="17"/>
      <c r="V11" s="17"/>
      <c r="W11" s="17"/>
      <c r="X11" s="17"/>
    </row>
    <row r="12" spans="3:24" ht="25.5" customHeight="1">
      <c r="C12" s="156"/>
      <c r="D12" s="157"/>
      <c r="E12" s="157"/>
      <c r="F12" s="157"/>
      <c r="G12" s="157"/>
      <c r="H12" s="157"/>
      <c r="I12" s="157"/>
      <c r="J12" s="157"/>
      <c r="K12" s="157"/>
      <c r="L12" s="155"/>
      <c r="M12" s="94"/>
      <c r="N12" s="94"/>
      <c r="O12" s="94"/>
      <c r="P12" s="17">
        <f>IF(COUNTIF(Q4:Q11,"C")=0,"",SUM(P5,P7,P9,P11)/COUNTIF(Q4:Q11,"C"))</f>
      </c>
      <c r="Q12" s="98"/>
      <c r="R12" s="97"/>
      <c r="S12" s="17"/>
      <c r="T12" s="17"/>
      <c r="U12" s="17"/>
      <c r="V12" s="17"/>
      <c r="W12" s="17"/>
      <c r="X12" s="17"/>
    </row>
    <row r="13" spans="13:19" ht="11.25" customHeight="1">
      <c r="M13" s="94"/>
      <c r="N13" s="97"/>
      <c r="O13" s="94"/>
      <c r="P13" s="94"/>
      <c r="Q13" s="192">
        <f>IF(P14="","",IF(P12=P14,"C","D"))</f>
      </c>
      <c r="R13" s="94"/>
      <c r="S13" s="94"/>
    </row>
    <row r="14" spans="3:19" ht="25.5" customHeight="1">
      <c r="C14" s="159"/>
      <c r="D14" s="167">
        <f>LARGE(A1:E1,5)</f>
        <v>7.4</v>
      </c>
      <c r="E14" s="168"/>
      <c r="F14" s="104"/>
      <c r="G14" s="167">
        <f>LARGE(A1:E1,3)</f>
        <v>11.3</v>
      </c>
      <c r="H14" s="168"/>
      <c r="I14" s="16"/>
      <c r="J14" s="167">
        <f>LARGE(A1:E1,1)</f>
        <v>13.68</v>
      </c>
      <c r="K14" s="193"/>
      <c r="M14" s="94"/>
      <c r="N14" s="103"/>
      <c r="O14" s="103"/>
      <c r="P14" s="112"/>
      <c r="Q14" s="192"/>
      <c r="R14" s="110">
        <f>IF(P14="","",IF(Q13="D",IF(COUNTIF(Q4:Q11,"C")=4,"( "&amp;O5&amp;" + "&amp;O7&amp;" + "&amp;O9&amp;" + "&amp;O11&amp;" ) : 4","( "&amp;O5&amp;" + "&amp;O7&amp;" ) : 2"),""))</f>
      </c>
      <c r="S14" s="94"/>
    </row>
    <row r="15" spans="13:19" ht="9" customHeight="1">
      <c r="M15" s="94"/>
      <c r="N15" s="103"/>
      <c r="O15" s="103"/>
      <c r="P15" s="103"/>
      <c r="Q15" s="103"/>
      <c r="R15" s="103"/>
      <c r="S15" s="94"/>
    </row>
    <row r="16" spans="3:19" ht="25.5" customHeight="1">
      <c r="C16" s="14"/>
      <c r="D16" s="167">
        <f>LARGE(A1:E1,4)</f>
        <v>8</v>
      </c>
      <c r="E16" s="168"/>
      <c r="F16" s="15"/>
      <c r="G16" s="167">
        <f>LARGE(A1:E1,2)</f>
        <v>13.15</v>
      </c>
      <c r="H16" s="193"/>
      <c r="M16" s="94"/>
      <c r="N16" s="96"/>
      <c r="O16" s="97"/>
      <c r="P16" s="99"/>
      <c r="Q16" s="100"/>
      <c r="R16" s="101">
        <f>IF(P16="","",IF(O16=P16,1,IF(B3&lt;&gt;"","("&amp;O5&amp;" + "&amp;O7&amp;") /2","("&amp;O5&amp;" + "&amp;O7&amp;"+"&amp;O9&amp;"+"&amp;O11&amp;") / 4")))</f>
      </c>
      <c r="S16" s="94"/>
    </row>
    <row r="17" spans="13:19" ht="9.75" customHeight="1">
      <c r="M17" s="94"/>
      <c r="N17" s="94"/>
      <c r="O17" s="94"/>
      <c r="P17" s="94"/>
      <c r="Q17" s="95"/>
      <c r="R17" s="94"/>
      <c r="S17" s="94"/>
    </row>
    <row r="18" spans="13:19" ht="22.5" customHeight="1">
      <c r="M18" s="94"/>
      <c r="N18" s="102">
        <f>IF(R16=1,"Brawo, prawidłowe rozwiazanie","")</f>
      </c>
      <c r="O18" s="94"/>
      <c r="P18" s="94"/>
      <c r="Q18" s="95"/>
      <c r="R18" s="94"/>
      <c r="S18" s="40"/>
    </row>
    <row r="19" spans="2:19" ht="15">
      <c r="B19" s="17"/>
      <c r="C19" s="17">
        <f aca="true" t="shared" si="0" ref="C19:L19">$D$14</f>
        <v>7.4</v>
      </c>
      <c r="D19" s="17">
        <f t="shared" si="0"/>
        <v>7.4</v>
      </c>
      <c r="E19" s="17">
        <f t="shared" si="0"/>
        <v>7.4</v>
      </c>
      <c r="F19" s="17">
        <f t="shared" si="0"/>
        <v>7.4</v>
      </c>
      <c r="G19" s="17">
        <f t="shared" si="0"/>
        <v>7.4</v>
      </c>
      <c r="H19" s="17">
        <f t="shared" si="0"/>
        <v>7.4</v>
      </c>
      <c r="I19" s="17">
        <f t="shared" si="0"/>
        <v>7.4</v>
      </c>
      <c r="J19" s="17">
        <f t="shared" si="0"/>
        <v>7.4</v>
      </c>
      <c r="K19" s="17">
        <f t="shared" si="0"/>
        <v>7.4</v>
      </c>
      <c r="L19" s="17">
        <f t="shared" si="0"/>
        <v>7.4</v>
      </c>
      <c r="M19" s="97"/>
      <c r="N19" s="94"/>
      <c r="O19" s="94"/>
      <c r="P19" s="94"/>
      <c r="Q19" s="95"/>
      <c r="R19" s="40"/>
      <c r="S19" s="94"/>
    </row>
    <row r="20" spans="1:13" ht="15">
      <c r="A20" s="88"/>
      <c r="B20" s="17"/>
      <c r="C20" s="17">
        <f aca="true" t="shared" si="1" ref="C20:C28">$D$14</f>
        <v>7.4</v>
      </c>
      <c r="D20" s="17">
        <f aca="true" t="shared" si="2" ref="D20:K20">$D$16</f>
        <v>8</v>
      </c>
      <c r="E20" s="17">
        <f t="shared" si="2"/>
        <v>8</v>
      </c>
      <c r="F20" s="17">
        <f t="shared" si="2"/>
        <v>8</v>
      </c>
      <c r="G20" s="17">
        <f t="shared" si="2"/>
        <v>8</v>
      </c>
      <c r="H20" s="17">
        <f t="shared" si="2"/>
        <v>8</v>
      </c>
      <c r="I20" s="17">
        <f t="shared" si="2"/>
        <v>8</v>
      </c>
      <c r="J20" s="17">
        <f t="shared" si="2"/>
        <v>8</v>
      </c>
      <c r="K20" s="17">
        <f t="shared" si="2"/>
        <v>8</v>
      </c>
      <c r="L20" s="17">
        <f aca="true" t="shared" si="3" ref="L20:L28">$D$14</f>
        <v>7.4</v>
      </c>
      <c r="M20" s="17"/>
    </row>
    <row r="21" spans="2:13" ht="15">
      <c r="B21" s="17"/>
      <c r="C21" s="17">
        <f t="shared" si="1"/>
        <v>7.4</v>
      </c>
      <c r="D21" s="17">
        <f aca="true" t="shared" si="4" ref="D21:D26">$D$16</f>
        <v>8</v>
      </c>
      <c r="E21" s="17">
        <f aca="true" t="shared" si="5" ref="E21:J21">$G$14</f>
        <v>11.3</v>
      </c>
      <c r="F21" s="17">
        <f t="shared" si="5"/>
        <v>11.3</v>
      </c>
      <c r="G21" s="17">
        <f t="shared" si="5"/>
        <v>11.3</v>
      </c>
      <c r="H21" s="17">
        <f t="shared" si="5"/>
        <v>11.3</v>
      </c>
      <c r="I21" s="17">
        <f t="shared" si="5"/>
        <v>11.3</v>
      </c>
      <c r="J21" s="17">
        <f t="shared" si="5"/>
        <v>11.3</v>
      </c>
      <c r="K21" s="17">
        <f aca="true" t="shared" si="6" ref="K21:K27">$D$16</f>
        <v>8</v>
      </c>
      <c r="L21" s="17">
        <f t="shared" si="3"/>
        <v>7.4</v>
      </c>
      <c r="M21" s="17"/>
    </row>
    <row r="22" spans="2:13" ht="15">
      <c r="B22" s="17"/>
      <c r="C22" s="17">
        <f t="shared" si="1"/>
        <v>7.4</v>
      </c>
      <c r="D22" s="17">
        <f t="shared" si="4"/>
        <v>8</v>
      </c>
      <c r="E22" s="17">
        <f>$G$14</f>
        <v>11.3</v>
      </c>
      <c r="F22" s="17">
        <f aca="true" t="shared" si="7" ref="F22:I25">$G$16</f>
        <v>13.15</v>
      </c>
      <c r="G22" s="17">
        <f t="shared" si="7"/>
        <v>13.15</v>
      </c>
      <c r="H22" s="17">
        <f t="shared" si="7"/>
        <v>13.15</v>
      </c>
      <c r="I22" s="17">
        <f t="shared" si="7"/>
        <v>13.15</v>
      </c>
      <c r="J22" s="17">
        <f>$G$14</f>
        <v>11.3</v>
      </c>
      <c r="K22" s="17">
        <f t="shared" si="6"/>
        <v>8</v>
      </c>
      <c r="L22" s="17">
        <f t="shared" si="3"/>
        <v>7.4</v>
      </c>
      <c r="M22" s="17"/>
    </row>
    <row r="23" spans="2:13" ht="15">
      <c r="B23" s="17"/>
      <c r="C23" s="17">
        <f t="shared" si="1"/>
        <v>7.4</v>
      </c>
      <c r="D23" s="17">
        <f t="shared" si="4"/>
        <v>8</v>
      </c>
      <c r="E23" s="17">
        <f>$G$14</f>
        <v>11.3</v>
      </c>
      <c r="F23" s="17">
        <f t="shared" si="7"/>
        <v>13.15</v>
      </c>
      <c r="G23" s="17">
        <f>$J$14</f>
        <v>13.68</v>
      </c>
      <c r="H23" s="17">
        <f>$J$14</f>
        <v>13.68</v>
      </c>
      <c r="I23" s="17">
        <f t="shared" si="7"/>
        <v>13.15</v>
      </c>
      <c r="J23" s="17">
        <f>$G$14</f>
        <v>11.3</v>
      </c>
      <c r="K23" s="17">
        <f t="shared" si="6"/>
        <v>8</v>
      </c>
      <c r="L23" s="17">
        <f t="shared" si="3"/>
        <v>7.4</v>
      </c>
      <c r="M23" s="17"/>
    </row>
    <row r="24" spans="2:13" ht="15">
      <c r="B24" s="17"/>
      <c r="C24" s="17">
        <f t="shared" si="1"/>
        <v>7.4</v>
      </c>
      <c r="D24" s="17">
        <f t="shared" si="4"/>
        <v>8</v>
      </c>
      <c r="E24" s="17">
        <f>$G$14</f>
        <v>11.3</v>
      </c>
      <c r="F24" s="17">
        <f t="shared" si="7"/>
        <v>13.15</v>
      </c>
      <c r="G24" s="17">
        <f>$J$14</f>
        <v>13.68</v>
      </c>
      <c r="H24" s="17">
        <f>$J$14</f>
        <v>13.68</v>
      </c>
      <c r="I24" s="17">
        <f t="shared" si="7"/>
        <v>13.15</v>
      </c>
      <c r="J24" s="17">
        <f>$G$14</f>
        <v>11.3</v>
      </c>
      <c r="K24" s="17">
        <f t="shared" si="6"/>
        <v>8</v>
      </c>
      <c r="L24" s="17">
        <f t="shared" si="3"/>
        <v>7.4</v>
      </c>
      <c r="M24" s="17"/>
    </row>
    <row r="25" spans="2:13" ht="15">
      <c r="B25" s="17"/>
      <c r="C25" s="17">
        <f t="shared" si="1"/>
        <v>7.4</v>
      </c>
      <c r="D25" s="17">
        <f t="shared" si="4"/>
        <v>8</v>
      </c>
      <c r="E25" s="17">
        <f>$G$14</f>
        <v>11.3</v>
      </c>
      <c r="F25" s="17">
        <f t="shared" si="7"/>
        <v>13.15</v>
      </c>
      <c r="G25" s="17">
        <f t="shared" si="7"/>
        <v>13.15</v>
      </c>
      <c r="H25" s="17">
        <f t="shared" si="7"/>
        <v>13.15</v>
      </c>
      <c r="I25" s="17">
        <f t="shared" si="7"/>
        <v>13.15</v>
      </c>
      <c r="J25" s="17">
        <f>$G$14</f>
        <v>11.3</v>
      </c>
      <c r="K25" s="17">
        <f t="shared" si="6"/>
        <v>8</v>
      </c>
      <c r="L25" s="17">
        <f t="shared" si="3"/>
        <v>7.4</v>
      </c>
      <c r="M25" s="17"/>
    </row>
    <row r="26" spans="2:13" ht="15">
      <c r="B26" s="17"/>
      <c r="C26" s="17">
        <f t="shared" si="1"/>
        <v>7.4</v>
      </c>
      <c r="D26" s="17">
        <f t="shared" si="4"/>
        <v>8</v>
      </c>
      <c r="E26" s="17">
        <f>$G$14</f>
        <v>11.3</v>
      </c>
      <c r="F26" s="17">
        <f>$G$14</f>
        <v>11.3</v>
      </c>
      <c r="G26" s="17">
        <f>$G$14</f>
        <v>11.3</v>
      </c>
      <c r="H26" s="17">
        <f>$G$14</f>
        <v>11.3</v>
      </c>
      <c r="I26" s="17">
        <f>$G$14</f>
        <v>11.3</v>
      </c>
      <c r="J26" s="17">
        <f>$G$14</f>
        <v>11.3</v>
      </c>
      <c r="K26" s="17">
        <f t="shared" si="6"/>
        <v>8</v>
      </c>
      <c r="L26" s="17">
        <f t="shared" si="3"/>
        <v>7.4</v>
      </c>
      <c r="M26" s="17"/>
    </row>
    <row r="27" spans="2:13" ht="15">
      <c r="B27" s="17"/>
      <c r="C27" s="17">
        <f t="shared" si="1"/>
        <v>7.4</v>
      </c>
      <c r="D27" s="17">
        <f aca="true" t="shared" si="8" ref="D27:J27">$D$16</f>
        <v>8</v>
      </c>
      <c r="E27" s="17">
        <f t="shared" si="8"/>
        <v>8</v>
      </c>
      <c r="F27" s="17">
        <f t="shared" si="8"/>
        <v>8</v>
      </c>
      <c r="G27" s="17">
        <f t="shared" si="8"/>
        <v>8</v>
      </c>
      <c r="H27" s="17">
        <f t="shared" si="8"/>
        <v>8</v>
      </c>
      <c r="I27" s="17">
        <f t="shared" si="8"/>
        <v>8</v>
      </c>
      <c r="J27" s="17">
        <f t="shared" si="8"/>
        <v>8</v>
      </c>
      <c r="K27" s="17">
        <f t="shared" si="6"/>
        <v>8</v>
      </c>
      <c r="L27" s="17">
        <f t="shared" si="3"/>
        <v>7.4</v>
      </c>
      <c r="M27" s="17"/>
    </row>
    <row r="28" spans="2:13" ht="15">
      <c r="B28" s="17"/>
      <c r="C28" s="17">
        <f t="shared" si="1"/>
        <v>7.4</v>
      </c>
      <c r="D28" s="17">
        <f aca="true" t="shared" si="9" ref="D28:K28">$D$14</f>
        <v>7.4</v>
      </c>
      <c r="E28" s="17">
        <f t="shared" si="9"/>
        <v>7.4</v>
      </c>
      <c r="F28" s="17">
        <f t="shared" si="9"/>
        <v>7.4</v>
      </c>
      <c r="G28" s="17">
        <f t="shared" si="9"/>
        <v>7.4</v>
      </c>
      <c r="H28" s="17">
        <f t="shared" si="9"/>
        <v>7.4</v>
      </c>
      <c r="I28" s="17">
        <f t="shared" si="9"/>
        <v>7.4</v>
      </c>
      <c r="J28" s="17">
        <f t="shared" si="9"/>
        <v>7.4</v>
      </c>
      <c r="K28" s="17">
        <f t="shared" si="9"/>
        <v>7.4</v>
      </c>
      <c r="L28" s="17">
        <f t="shared" si="3"/>
        <v>7.4</v>
      </c>
      <c r="M28" s="17"/>
    </row>
    <row r="29" spans="2:13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3" ht="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 ht="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3" ht="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2:13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2:13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13" ht="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 ht="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3" ht="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2:13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2:13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2:13" ht="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2:13" ht="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2:13" ht="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2:13" ht="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2:13" ht="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2:13" ht="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2:13" ht="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t="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ht="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ht="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ht="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ht="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2:13" ht="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2:13" ht="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2:13" ht="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</sheetData>
  <mergeCells count="15">
    <mergeCell ref="D14:E14"/>
    <mergeCell ref="H2:K2"/>
    <mergeCell ref="D2:G2"/>
    <mergeCell ref="B3:B4"/>
    <mergeCell ref="B6:B7"/>
    <mergeCell ref="D16:E16"/>
    <mergeCell ref="Q4:Q5"/>
    <mergeCell ref="Q6:Q7"/>
    <mergeCell ref="G14:H14"/>
    <mergeCell ref="G16:H16"/>
    <mergeCell ref="J14:K14"/>
    <mergeCell ref="Q8:Q9"/>
    <mergeCell ref="Q10:Q11"/>
    <mergeCell ref="Q13:Q14"/>
    <mergeCell ref="P3:P4"/>
  </mergeCells>
  <conditionalFormatting sqref="P3:P4 Q3">
    <cfRule type="expression" priority="1" dxfId="7" stopIfTrue="1">
      <formula>(N5&lt;&gt;"")</formula>
    </cfRule>
  </conditionalFormatting>
  <conditionalFormatting sqref="P5">
    <cfRule type="expression" priority="2" dxfId="0" stopIfTrue="1">
      <formula>(Q4="C")</formula>
    </cfRule>
    <cfRule type="expression" priority="3" dxfId="8" stopIfTrue="1">
      <formula>Q4="D"</formula>
    </cfRule>
    <cfRule type="expression" priority="4" dxfId="9" stopIfTrue="1">
      <formula>($N$5=1)</formula>
    </cfRule>
  </conditionalFormatting>
  <conditionalFormatting sqref="P7">
    <cfRule type="expression" priority="5" dxfId="0" stopIfTrue="1">
      <formula>(Q6="C")</formula>
    </cfRule>
    <cfRule type="expression" priority="6" dxfId="8" stopIfTrue="1">
      <formula>Q6="D"</formula>
    </cfRule>
    <cfRule type="expression" priority="7" dxfId="9" stopIfTrue="1">
      <formula>($N5=2)</formula>
    </cfRule>
  </conditionalFormatting>
  <conditionalFormatting sqref="P14">
    <cfRule type="expression" priority="8" dxfId="9" stopIfTrue="1">
      <formula>AND($N$5=5,Q13="")</formula>
    </cfRule>
    <cfRule type="expression" priority="9" dxfId="0" stopIfTrue="1">
      <formula>AND(N5=5,$Q$13="C")</formula>
    </cfRule>
    <cfRule type="expression" priority="10" dxfId="8" stopIfTrue="1">
      <formula>AND(N5=5,$Q$13="D")</formula>
    </cfRule>
  </conditionalFormatting>
  <conditionalFormatting sqref="P9">
    <cfRule type="expression" priority="11" dxfId="10" stopIfTrue="1">
      <formula>$Q$8="C"</formula>
    </cfRule>
    <cfRule type="expression" priority="12" dxfId="8" stopIfTrue="1">
      <formula>Q8="D"</formula>
    </cfRule>
    <cfRule type="expression" priority="13" dxfId="9" stopIfTrue="1">
      <formula>N5=3</formula>
    </cfRule>
  </conditionalFormatting>
  <conditionalFormatting sqref="P11">
    <cfRule type="expression" priority="14" dxfId="10" stopIfTrue="1">
      <formula>$Q$10="C"</formula>
    </cfRule>
    <cfRule type="expression" priority="15" dxfId="8" stopIfTrue="1">
      <formula>Q10="D"</formula>
    </cfRule>
    <cfRule type="expression" priority="16" dxfId="9" stopIfTrue="1">
      <formula>N5=4</formula>
    </cfRule>
  </conditionalFormatting>
  <conditionalFormatting sqref="R5 R16 R9 R7 R11 R14">
    <cfRule type="cellIs" priority="17" dxfId="4" operator="equal" stopIfTrue="1">
      <formula>1</formula>
    </cfRule>
  </conditionalFormatting>
  <conditionalFormatting sqref="P16:Q16">
    <cfRule type="expression" priority="18" dxfId="0" stopIfTrue="1">
      <formula>($N$13&lt;&gt;1)</formula>
    </cfRule>
    <cfRule type="expression" priority="19" dxfId="0" stopIfTrue="1">
      <formula>($Q$16=1)</formula>
    </cfRule>
  </conditionalFormatting>
  <conditionalFormatting sqref="R8">
    <cfRule type="expression" priority="20" dxfId="11" stopIfTrue="1">
      <formula>($Q$9=1)</formula>
    </cfRule>
    <cfRule type="expression" priority="21" dxfId="1" stopIfTrue="1">
      <formula>($N$5=3)</formula>
    </cfRule>
  </conditionalFormatting>
  <conditionalFormatting sqref="N16">
    <cfRule type="expression" priority="22" dxfId="1" stopIfTrue="1">
      <formula>(AND($Q$5=1,$Q$7=1,$Q$9=1,$Q$11=1))</formula>
    </cfRule>
    <cfRule type="expression" priority="23" dxfId="1" stopIfTrue="1">
      <formula>(AND($Q$5=1,$Q$7=1,$B$3="V"))</formula>
    </cfRule>
  </conditionalFormatting>
  <conditionalFormatting sqref="Q13:Q14 Q4:Q11">
    <cfRule type="cellIs" priority="24" dxfId="0" operator="equal" stopIfTrue="1">
      <formula>"C"</formula>
    </cfRule>
  </conditionalFormatting>
  <conditionalFormatting sqref="N14:O15 P15:R15">
    <cfRule type="expression" priority="25" dxfId="7" stopIfTrue="1">
      <formula>($N$13&lt;&gt;0)</formula>
    </cfRule>
  </conditionalFormatting>
  <dataValidations count="2">
    <dataValidation type="custom" operator="lessThan" allowBlank="1" showInputMessage="1" showErrorMessage="1" errorTitle="UWAGA!" error="Wpisana wartość jest nieprawidłowa." sqref="P11 P14">
      <formula1>AND(LEN(P11)&lt;=7,ISNUMBER(P11),LEFT(CELL("format",P11))&lt;&gt;"D",LEFT(CELL("format",P11))&lt;&gt;"P")</formula1>
    </dataValidation>
    <dataValidation type="custom" operator="lessThan" allowBlank="1" showInputMessage="1" showErrorMessage="1" errorTitle="UWAGA!" error="Wpisana wartość jest nieprawidłowa." sqref="P5 P7 P9">
      <formula1>AND(LEN(P5)&lt;=7,ISNUMBER(P5),LEFT(CELL("format",P5))&lt;&gt;"D",LEFT(CELL("format",P5))&lt;&gt;"P")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L20"/>
  <sheetViews>
    <sheetView showGridLines="0" showRowColHeaders="0" showOutlineSymbols="0" workbookViewId="0" topLeftCell="A1">
      <selection activeCell="I13" sqref="I13"/>
    </sheetView>
  </sheetViews>
  <sheetFormatPr defaultColWidth="8.796875" defaultRowHeight="15"/>
  <cols>
    <col min="1" max="1" width="7.69921875" style="0" customWidth="1"/>
    <col min="2" max="2" width="12.796875" style="0" customWidth="1"/>
    <col min="3" max="3" width="3.09765625" style="0" customWidth="1"/>
    <col min="4" max="4" width="13.3984375" style="0" customWidth="1"/>
    <col min="5" max="5" width="3" style="0" customWidth="1"/>
    <col min="6" max="6" width="13.296875" style="0" customWidth="1"/>
    <col min="7" max="7" width="3.296875" style="0" customWidth="1"/>
    <col min="8" max="8" width="13.296875" style="0" customWidth="1"/>
    <col min="9" max="9" width="9.296875" style="0" bestFit="1" customWidth="1"/>
    <col min="11" max="11" width="6.69921875" style="0" customWidth="1"/>
  </cols>
  <sheetData>
    <row r="1" spans="1:11" ht="177.75" customHeight="1">
      <c r="A1" s="85"/>
      <c r="D1" s="78"/>
      <c r="E1" s="78"/>
      <c r="F1" s="78"/>
      <c r="G1" s="78"/>
      <c r="H1" s="198">
        <f>IF(AND(B6=11,A9=10),"J","")</f>
      </c>
      <c r="I1" s="198"/>
      <c r="J1" s="198"/>
      <c r="K1" s="198"/>
    </row>
    <row r="2" ht="15.75" customHeight="1">
      <c r="J2" s="17"/>
    </row>
    <row r="3" spans="9:10" ht="25.5" customHeight="1">
      <c r="I3" s="19"/>
      <c r="J3" s="17"/>
    </row>
    <row r="4" ht="23.25" customHeight="1">
      <c r="D4" s="86">
        <f>IF(AND(B6&lt;=10,B6&lt;&gt;0),"Zadanie "&amp;B6,"")</f>
      </c>
    </row>
    <row r="5" spans="3:12" ht="9.75" customHeight="1">
      <c r="C5" s="17"/>
      <c r="D5" s="197" t="str">
        <f>IF(B6=11,"Twój wynik to "&amp;A9&amp;"/10p. Twój czas to "&amp;D10-K6&amp;" s.",IF(E6="","Kliknij w wybrane działanie.",IF(AND(A6=0,D6="",H6=""),"Kliknij START.",IF(H6="","Oblicz "&amp;IF(E6="+","sumę:",IF(E6="-","różnicę:",IF(E6="·","iloczyn:","iloraz:"))),IF(B6=10,"Kliknij REZULTAT.","Kliknij NASTĘPNE.")))))</f>
        <v>Kliknij w wybrane działanie.</v>
      </c>
      <c r="E5" s="197"/>
      <c r="F5" s="197"/>
      <c r="G5" s="197"/>
      <c r="H5" s="77"/>
      <c r="I5" s="1">
        <f>IF(AND(D12="",OR(I6="dobrze",I6="źle")),"Kliknij  &gt;&gt; Dalej","")</f>
      </c>
      <c r="J5" s="17"/>
      <c r="K5" s="17"/>
      <c r="L5" s="17"/>
    </row>
    <row r="6" spans="2:12" ht="54" customHeight="1">
      <c r="B6" s="17"/>
      <c r="C6" s="150">
        <f>IF(D6="","",D6&amp;" "&amp;E6&amp;" "&amp;F6&amp;" ")</f>
      </c>
      <c r="D6" s="148"/>
      <c r="E6" s="80"/>
      <c r="F6" s="148"/>
      <c r="G6" s="161" t="s">
        <v>0</v>
      </c>
      <c r="H6" s="160"/>
      <c r="I6" s="79">
        <f>IF(H6="","",IF(H6=I9,"C","D"))</f>
      </c>
      <c r="J6" s="17"/>
      <c r="K6" s="17"/>
      <c r="L6" s="17"/>
    </row>
    <row r="7" spans="4:12" ht="27.75" hidden="1">
      <c r="D7" s="81"/>
      <c r="E7" s="82"/>
      <c r="F7" s="83"/>
      <c r="G7" s="84"/>
      <c r="H7" s="138"/>
      <c r="J7" s="17"/>
      <c r="K7" s="17"/>
      <c r="L7" s="17"/>
    </row>
    <row r="8" spans="4:12" ht="27.75" hidden="1">
      <c r="D8" s="81"/>
      <c r="E8" s="82"/>
      <c r="F8" s="83"/>
      <c r="G8" s="84"/>
      <c r="H8" s="138"/>
      <c r="J8" s="17"/>
      <c r="K8" s="17"/>
      <c r="L8" s="17"/>
    </row>
    <row r="9" spans="1:12" ht="18.75" customHeight="1">
      <c r="A9" s="17">
        <v>0</v>
      </c>
      <c r="B9" s="87"/>
      <c r="C9" s="19"/>
      <c r="D9" s="19"/>
      <c r="E9" s="19"/>
      <c r="F9" s="17">
        <v>2</v>
      </c>
      <c r="G9" s="19"/>
      <c r="H9" s="140">
        <f>IF(I6="D","Prawidłowa odp. to:","")</f>
      </c>
      <c r="I9" s="17">
        <f>IF(F6="","",IF(E6="+",D6+F6,IF(E6="–",D6-F6,IF(E6="·",D6*F6,D6/F6))))</f>
      </c>
      <c r="J9" s="17"/>
      <c r="K9" s="17"/>
      <c r="L9" s="17"/>
    </row>
    <row r="10" spans="2:12" ht="15.75" customHeight="1">
      <c r="B10" s="76" t="s">
        <v>29</v>
      </c>
      <c r="D10" s="17">
        <v>74282</v>
      </c>
      <c r="F10" s="43"/>
      <c r="G10" s="44"/>
      <c r="H10" s="139">
        <f>IF(I6="D",I9,"")</f>
      </c>
      <c r="J10" s="17"/>
      <c r="K10" s="17"/>
      <c r="L10" s="17"/>
    </row>
    <row r="11" spans="4:10" ht="9" customHeight="1">
      <c r="D11" s="45"/>
      <c r="I11" s="37"/>
      <c r="J11" s="18"/>
    </row>
    <row r="12" spans="4:11" ht="16.5" customHeight="1">
      <c r="D12" s="45"/>
      <c r="G12" s="17"/>
      <c r="H12" s="41"/>
      <c r="I12" s="42"/>
      <c r="K12">
        <f>IF(J12="","","sek.")</f>
      </c>
    </row>
    <row r="13" spans="7:9" ht="15">
      <c r="G13" s="38"/>
      <c r="I13" s="88"/>
    </row>
    <row r="14" spans="7:12" ht="15">
      <c r="G14" s="17"/>
      <c r="L14" s="35"/>
    </row>
    <row r="20" ht="15">
      <c r="A20" s="88"/>
    </row>
  </sheetData>
  <mergeCells count="2">
    <mergeCell ref="D5:G5"/>
    <mergeCell ref="H1:K1"/>
  </mergeCells>
  <conditionalFormatting sqref="H12">
    <cfRule type="cellIs" priority="1" dxfId="12" operator="equal" stopIfTrue="1">
      <formula>0</formula>
    </cfRule>
  </conditionalFormatting>
  <conditionalFormatting sqref="J12">
    <cfRule type="cellIs" priority="2" dxfId="12" operator="lessThan" stopIfTrue="1">
      <formula>0</formula>
    </cfRule>
  </conditionalFormatting>
  <conditionalFormatting sqref="E7:E8 H5 G7:G8">
    <cfRule type="expression" priority="3" dxfId="7" stopIfTrue="1">
      <formula>($C$5=1)</formula>
    </cfRule>
  </conditionalFormatting>
  <conditionalFormatting sqref="I6">
    <cfRule type="cellIs" priority="4" dxfId="5" operator="equal" stopIfTrue="1">
      <formula>"C"</formula>
    </cfRule>
  </conditionalFormatting>
  <conditionalFormatting sqref="H6:H8">
    <cfRule type="expression" priority="5" dxfId="0" stopIfTrue="1">
      <formula>$I$6="C"</formula>
    </cfRule>
    <cfRule type="expression" priority="6" dxfId="1" stopIfTrue="1">
      <formula>I6="D"</formula>
    </cfRule>
  </conditionalFormatting>
  <conditionalFormatting sqref="G6">
    <cfRule type="expression" priority="7" dxfId="7" stopIfTrue="1">
      <formula>AND($B6&gt;=1,B6&lt;&gt;11)</formula>
    </cfRule>
  </conditionalFormatting>
  <dataValidations count="2">
    <dataValidation type="textLength" operator="lessThan" allowBlank="1" showInputMessage="1" showErrorMessage="1" sqref="H7:H8">
      <formula1>6</formula1>
    </dataValidation>
    <dataValidation type="custom" operator="lessThan" allowBlank="1" showInputMessage="1" showErrorMessage="1" errorTitle="UWAGA!" error="Wpisana wartość jest nieprawidłowa." sqref="H6">
      <formula1>AND(ISNUMBER(H6),LEN(H6)&lt;=5,LEFT(CELL("format",H6))&lt;&gt;"D",LEFT(CELL("format",H6))&lt;&gt;"P")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4:P51"/>
  <sheetViews>
    <sheetView showGridLines="0" showRowColHeaders="0" showOutlineSymbols="0" workbookViewId="0" topLeftCell="A4">
      <selection activeCell="G7" sqref="G7"/>
    </sheetView>
  </sheetViews>
  <sheetFormatPr defaultColWidth="8.796875" defaultRowHeight="15"/>
  <cols>
    <col min="1" max="1" width="1.59765625" style="0" customWidth="1"/>
    <col min="2" max="2" width="9.8984375" style="0" customWidth="1"/>
    <col min="3" max="3" width="7.796875" style="4" customWidth="1"/>
    <col min="4" max="4" width="1.69921875" style="0" customWidth="1"/>
    <col min="5" max="5" width="7.796875" style="4" customWidth="1"/>
    <col min="6" max="6" width="2.3984375" style="0" customWidth="1"/>
    <col min="7" max="7" width="7.8984375" style="4" customWidth="1"/>
    <col min="8" max="8" width="5.8984375" style="0" customWidth="1"/>
    <col min="9" max="9" width="2" style="0" customWidth="1"/>
    <col min="10" max="10" width="7.8984375" style="6" customWidth="1"/>
    <col min="11" max="11" width="2.796875" style="6" customWidth="1"/>
    <col min="12" max="12" width="7.8984375" style="0" customWidth="1"/>
    <col min="13" max="13" width="2.69921875" style="0" customWidth="1"/>
    <col min="14" max="14" width="7.796875" style="4" customWidth="1"/>
  </cols>
  <sheetData>
    <row r="1" ht="15.75" hidden="1"/>
    <row r="2" ht="15.75" hidden="1"/>
    <row r="3" ht="15.75" hidden="1"/>
    <row r="4" spans="12:14" ht="69" customHeight="1">
      <c r="L4" s="176"/>
      <c r="M4" s="176"/>
      <c r="N4" s="176"/>
    </row>
    <row r="5" spans="2:3" ht="15.75">
      <c r="B5" s="1"/>
      <c r="C5" s="69" t="str">
        <f>IF(COUNTIF(H7:O17,"C")=12,"BRAWO!","Oblicz w pamięci:")</f>
        <v>Oblicz w pamięci:</v>
      </c>
    </row>
    <row r="6" spans="1:15" ht="15.75">
      <c r="A6" s="2"/>
      <c r="B6" s="2"/>
      <c r="C6" s="5"/>
      <c r="D6" s="2"/>
      <c r="E6" s="5"/>
      <c r="F6" s="2"/>
      <c r="G6" s="11">
        <f>C7*E7</f>
        <v>0.002</v>
      </c>
      <c r="H6" s="36"/>
      <c r="I6" s="2"/>
      <c r="J6" s="3"/>
      <c r="K6" s="3"/>
      <c r="L6" s="2"/>
      <c r="M6" s="2"/>
      <c r="N6" s="11">
        <f>J7/L7</f>
        <v>4</v>
      </c>
      <c r="O6" s="2"/>
    </row>
    <row r="7" spans="1:15" s="9" customFormat="1" ht="29.25" customHeight="1">
      <c r="A7" s="7"/>
      <c r="B7" s="7"/>
      <c r="C7" s="8">
        <f>C19</f>
        <v>0.2</v>
      </c>
      <c r="D7" s="141" t="s">
        <v>28</v>
      </c>
      <c r="E7" s="8">
        <f>D19</f>
        <v>0.01</v>
      </c>
      <c r="F7" s="8" t="s">
        <v>0</v>
      </c>
      <c r="G7" s="67"/>
      <c r="H7" s="68">
        <f>IF(G7="","",IF(G7=G6,"C","D"))</f>
      </c>
      <c r="I7" s="7"/>
      <c r="J7" s="8">
        <f>J19</f>
        <v>0.24</v>
      </c>
      <c r="K7" s="8" t="s">
        <v>11</v>
      </c>
      <c r="L7" s="8">
        <f>K19</f>
        <v>0.06</v>
      </c>
      <c r="M7" s="8" t="s">
        <v>0</v>
      </c>
      <c r="N7" s="67"/>
      <c r="O7" s="68">
        <f>IF(N7="","",IF(N7=N6,"C","D"))</f>
      </c>
    </row>
    <row r="8" spans="1:15" s="9" customFormat="1" ht="15.75">
      <c r="A8" s="7"/>
      <c r="B8" s="7"/>
      <c r="C8" s="10"/>
      <c r="D8" s="10"/>
      <c r="E8" s="10"/>
      <c r="F8" s="10"/>
      <c r="G8" s="11">
        <f>C9*E9</f>
        <v>0.04</v>
      </c>
      <c r="H8" s="7"/>
      <c r="I8" s="7"/>
      <c r="J8" s="10"/>
      <c r="K8" s="10"/>
      <c r="L8" s="7"/>
      <c r="M8" s="7"/>
      <c r="N8" s="11">
        <f>J9/L9</f>
        <v>30</v>
      </c>
      <c r="O8" s="7"/>
    </row>
    <row r="9" spans="1:15" s="9" customFormat="1" ht="30" customHeight="1">
      <c r="A9" s="7"/>
      <c r="B9" s="7"/>
      <c r="C9" s="8">
        <f>C20</f>
        <v>2</v>
      </c>
      <c r="D9" s="141" t="s">
        <v>28</v>
      </c>
      <c r="E9" s="8">
        <f>D20</f>
        <v>0.02</v>
      </c>
      <c r="F9" s="8" t="s">
        <v>0</v>
      </c>
      <c r="G9" s="67"/>
      <c r="H9" s="68">
        <f>IF(G9="","",IF(G9=G8,"C","D"))</f>
      </c>
      <c r="I9" s="7"/>
      <c r="J9" s="8">
        <f>J20</f>
        <v>24</v>
      </c>
      <c r="K9" s="8" t="s">
        <v>11</v>
      </c>
      <c r="L9" s="8">
        <f>K20</f>
        <v>0.8</v>
      </c>
      <c r="M9" s="8" t="s">
        <v>0</v>
      </c>
      <c r="N9" s="67"/>
      <c r="O9" s="68">
        <f>IF(N9="","",IF(N9=N8,"C","D"))</f>
      </c>
    </row>
    <row r="10" spans="1:15" s="9" customFormat="1" ht="15.75">
      <c r="A10" s="7"/>
      <c r="B10" s="7"/>
      <c r="C10" s="10"/>
      <c r="D10" s="10"/>
      <c r="E10" s="10"/>
      <c r="F10" s="10"/>
      <c r="G10" s="11">
        <f>C11*E11</f>
        <v>1.2000000000000002</v>
      </c>
      <c r="H10" s="7"/>
      <c r="I10" s="7"/>
      <c r="J10" s="10"/>
      <c r="K10" s="10"/>
      <c r="L10" s="7"/>
      <c r="M10" s="7"/>
      <c r="N10" s="11">
        <f>J11/L11</f>
        <v>4</v>
      </c>
      <c r="O10" s="7"/>
    </row>
    <row r="11" spans="1:15" s="9" customFormat="1" ht="29.25" customHeight="1">
      <c r="A11" s="7"/>
      <c r="B11" s="7"/>
      <c r="C11" s="8">
        <f>C21</f>
        <v>0.2</v>
      </c>
      <c r="D11" s="141" t="s">
        <v>28</v>
      </c>
      <c r="E11" s="8">
        <f>D21</f>
        <v>6</v>
      </c>
      <c r="F11" s="8" t="s">
        <v>0</v>
      </c>
      <c r="G11" s="67"/>
      <c r="H11" s="68">
        <f>IF(G11="","",IF(G11=G10,"C","D"))</f>
      </c>
      <c r="I11" s="7"/>
      <c r="J11" s="8">
        <f>J21</f>
        <v>0.32</v>
      </c>
      <c r="K11" s="8" t="s">
        <v>11</v>
      </c>
      <c r="L11" s="8">
        <f>K21</f>
        <v>0.08</v>
      </c>
      <c r="M11" s="8" t="s">
        <v>0</v>
      </c>
      <c r="N11" s="67"/>
      <c r="O11" s="68">
        <f>IF(N11="","",IF(N11=N10,"C","D"))</f>
      </c>
    </row>
    <row r="12" spans="1:15" s="9" customFormat="1" ht="15.75">
      <c r="A12" s="7"/>
      <c r="B12" s="7"/>
      <c r="C12" s="10"/>
      <c r="D12" s="10"/>
      <c r="E12" s="10"/>
      <c r="F12" s="10"/>
      <c r="G12" s="11">
        <f>C13*E13</f>
        <v>56</v>
      </c>
      <c r="H12" s="7"/>
      <c r="I12" s="7"/>
      <c r="J12" s="13">
        <v>2.2</v>
      </c>
      <c r="K12" s="10"/>
      <c r="L12" s="7"/>
      <c r="M12" s="7"/>
      <c r="N12" s="11">
        <f>J13/L13</f>
        <v>3</v>
      </c>
      <c r="O12" s="7"/>
    </row>
    <row r="13" spans="1:15" s="9" customFormat="1" ht="30" customHeight="1">
      <c r="A13" s="7"/>
      <c r="B13" s="7"/>
      <c r="C13" s="8">
        <f>C22</f>
        <v>70</v>
      </c>
      <c r="D13" s="141" t="s">
        <v>28</v>
      </c>
      <c r="E13" s="8">
        <f>D22</f>
        <v>0.8</v>
      </c>
      <c r="F13" s="8" t="s">
        <v>0</v>
      </c>
      <c r="G13" s="67"/>
      <c r="H13" s="68">
        <f>IF(G13="","",IF(G13=G12,"C","D"))</f>
      </c>
      <c r="I13" s="7"/>
      <c r="J13" s="8">
        <f>J22</f>
        <v>0.12</v>
      </c>
      <c r="K13" s="8" t="s">
        <v>11</v>
      </c>
      <c r="L13" s="8">
        <f>K22</f>
        <v>0.04</v>
      </c>
      <c r="M13" s="8" t="s">
        <v>0</v>
      </c>
      <c r="N13" s="67"/>
      <c r="O13" s="68">
        <f>IF(N13="","",IF(N13=N12,"C","D"))</f>
      </c>
    </row>
    <row r="14" spans="1:15" s="9" customFormat="1" ht="15.75">
      <c r="A14" s="7"/>
      <c r="B14" s="7"/>
      <c r="C14" s="10"/>
      <c r="D14" s="10"/>
      <c r="E14" s="10"/>
      <c r="F14" s="10"/>
      <c r="G14" s="11">
        <f>C15*E15</f>
        <v>0.78</v>
      </c>
      <c r="H14" s="7"/>
      <c r="I14" s="7"/>
      <c r="J14" s="13">
        <v>1</v>
      </c>
      <c r="K14" s="10"/>
      <c r="L14" s="12">
        <v>7.12</v>
      </c>
      <c r="M14" s="7"/>
      <c r="N14" s="11">
        <f>J15/L15</f>
        <v>10</v>
      </c>
      <c r="O14" s="7"/>
    </row>
    <row r="15" spans="1:15" s="9" customFormat="1" ht="30.75" customHeight="1">
      <c r="A15" s="7"/>
      <c r="B15" s="7"/>
      <c r="C15" s="8">
        <f>C23</f>
        <v>13</v>
      </c>
      <c r="D15" s="141" t="s">
        <v>28</v>
      </c>
      <c r="E15" s="8">
        <f>D23</f>
        <v>0.06</v>
      </c>
      <c r="F15" s="8" t="s">
        <v>0</v>
      </c>
      <c r="G15" s="67"/>
      <c r="H15" s="68">
        <f>IF(G15="","",IF(G15=G14,"C","D"))</f>
      </c>
      <c r="I15" s="7"/>
      <c r="J15" s="8">
        <f>J23</f>
        <v>0.8</v>
      </c>
      <c r="K15" s="8" t="s">
        <v>11</v>
      </c>
      <c r="L15" s="8">
        <f>K23</f>
        <v>0.08</v>
      </c>
      <c r="M15" s="8" t="s">
        <v>0</v>
      </c>
      <c r="N15" s="67"/>
      <c r="O15" s="68">
        <f>IF(N15="","",IF(N15=N14,"C","D"))</f>
      </c>
    </row>
    <row r="16" spans="1:15" s="9" customFormat="1" ht="19.5" customHeight="1">
      <c r="A16" s="7"/>
      <c r="B16" s="7"/>
      <c r="C16" s="10"/>
      <c r="D16" s="10"/>
      <c r="E16" s="10"/>
      <c r="F16" s="10"/>
      <c r="G16" s="11">
        <f>C17*E17</f>
        <v>0.009000000000000001</v>
      </c>
      <c r="H16" s="7"/>
      <c r="I16" s="7"/>
      <c r="J16" s="13">
        <v>4</v>
      </c>
      <c r="K16" s="10"/>
      <c r="L16" s="12">
        <v>2.3</v>
      </c>
      <c r="M16" s="7"/>
      <c r="N16" s="11">
        <f>J17/L17</f>
        <v>0.6000000000000001</v>
      </c>
      <c r="O16" s="70"/>
    </row>
    <row r="17" spans="1:15" s="9" customFormat="1" ht="26.25" customHeight="1">
      <c r="A17" s="7"/>
      <c r="B17" s="7"/>
      <c r="C17" s="8">
        <f>C24</f>
        <v>0.9</v>
      </c>
      <c r="D17" s="141" t="s">
        <v>28</v>
      </c>
      <c r="E17" s="8">
        <f>D24</f>
        <v>0.01</v>
      </c>
      <c r="F17" s="8" t="s">
        <v>0</v>
      </c>
      <c r="G17" s="67"/>
      <c r="H17" s="68">
        <f>IF(G17="","",IF(G17=G16,"C","D"))</f>
      </c>
      <c r="I17" s="7"/>
      <c r="J17" s="8">
        <f>J24</f>
        <v>5.4</v>
      </c>
      <c r="K17" s="8" t="s">
        <v>11</v>
      </c>
      <c r="L17" s="8">
        <f>K24</f>
        <v>9</v>
      </c>
      <c r="M17" s="8" t="s">
        <v>0</v>
      </c>
      <c r="N17" s="67"/>
      <c r="O17" s="68">
        <f>IF(N17="","",IF(N17=N16,"C","D"))</f>
      </c>
    </row>
    <row r="18" spans="1:15" ht="15.75">
      <c r="A18" s="2"/>
      <c r="B18" s="26"/>
      <c r="C18" s="11"/>
      <c r="D18" s="26"/>
      <c r="E18" s="11"/>
      <c r="F18" s="26"/>
      <c r="G18" s="11"/>
      <c r="H18" s="26"/>
      <c r="I18" s="26"/>
      <c r="J18" s="27"/>
      <c r="K18" s="27"/>
      <c r="L18" s="2"/>
      <c r="M18" s="2"/>
      <c r="N18" s="5"/>
      <c r="O18" s="2"/>
    </row>
    <row r="19" spans="2:16" ht="15.75">
      <c r="B19" s="17"/>
      <c r="C19" s="25">
        <v>0.2</v>
      </c>
      <c r="D19" s="17">
        <v>0.01</v>
      </c>
      <c r="E19" s="25"/>
      <c r="F19" s="17"/>
      <c r="G19" s="25"/>
      <c r="H19" s="17"/>
      <c r="I19" s="17"/>
      <c r="J19" s="28">
        <v>0.24</v>
      </c>
      <c r="K19" s="28">
        <v>0.06</v>
      </c>
      <c r="O19" s="175"/>
      <c r="P19" s="175"/>
    </row>
    <row r="20" spans="2:11" ht="15.75">
      <c r="B20" s="17"/>
      <c r="C20" s="25">
        <v>2</v>
      </c>
      <c r="D20" s="17">
        <v>0.02</v>
      </c>
      <c r="E20" s="25"/>
      <c r="F20" s="17"/>
      <c r="G20" s="25"/>
      <c r="H20" s="17"/>
      <c r="I20" s="17"/>
      <c r="J20" s="28">
        <v>24</v>
      </c>
      <c r="K20" s="28">
        <v>0.8</v>
      </c>
    </row>
    <row r="21" spans="2:11" ht="15.75">
      <c r="B21" s="17"/>
      <c r="C21" s="25">
        <v>0.2</v>
      </c>
      <c r="D21" s="17">
        <v>6</v>
      </c>
      <c r="E21" s="25"/>
      <c r="F21" s="17"/>
      <c r="G21" s="25"/>
      <c r="H21" s="17"/>
      <c r="I21" s="17"/>
      <c r="J21" s="28">
        <v>0.32</v>
      </c>
      <c r="K21" s="28">
        <v>0.08</v>
      </c>
    </row>
    <row r="22" spans="2:11" ht="15.75">
      <c r="B22" s="17"/>
      <c r="C22" s="25">
        <v>70</v>
      </c>
      <c r="D22" s="17">
        <v>0.8</v>
      </c>
      <c r="E22" s="25"/>
      <c r="F22" s="17"/>
      <c r="G22" s="25"/>
      <c r="H22" s="17"/>
      <c r="I22" s="17"/>
      <c r="J22" s="28">
        <v>0.12</v>
      </c>
      <c r="K22" s="28">
        <v>0.04</v>
      </c>
    </row>
    <row r="23" spans="2:11" ht="15.75">
      <c r="B23" s="17"/>
      <c r="C23" s="25">
        <v>13</v>
      </c>
      <c r="D23" s="17">
        <v>0.06</v>
      </c>
      <c r="E23" s="25"/>
      <c r="F23" s="17"/>
      <c r="G23" s="25"/>
      <c r="H23" s="17"/>
      <c r="I23" s="17"/>
      <c r="J23" s="28">
        <v>0.8</v>
      </c>
      <c r="K23" s="28">
        <v>0.08</v>
      </c>
    </row>
    <row r="24" spans="2:11" ht="15.75">
      <c r="B24" s="17"/>
      <c r="C24" s="25">
        <v>0.9</v>
      </c>
      <c r="D24" s="17">
        <v>0.01</v>
      </c>
      <c r="E24" s="25"/>
      <c r="F24" s="17"/>
      <c r="G24" s="25"/>
      <c r="H24" s="17"/>
      <c r="I24" s="17"/>
      <c r="J24" s="28">
        <v>5.4</v>
      </c>
      <c r="K24" s="28">
        <v>9</v>
      </c>
    </row>
    <row r="25" spans="2:11" ht="15.75">
      <c r="B25" s="17"/>
      <c r="C25" s="25"/>
      <c r="D25" s="17"/>
      <c r="E25" s="25"/>
      <c r="F25" s="17"/>
      <c r="G25" s="25"/>
      <c r="H25" s="17"/>
      <c r="I25" s="17"/>
      <c r="J25" s="28"/>
      <c r="K25" s="28"/>
    </row>
    <row r="26" spans="2:11" ht="15.75">
      <c r="B26" s="17"/>
      <c r="C26" s="25"/>
      <c r="D26" s="17"/>
      <c r="E26" s="25"/>
      <c r="F26" s="17"/>
      <c r="G26" s="25"/>
      <c r="H26" s="17"/>
      <c r="I26" s="17"/>
      <c r="J26" s="28"/>
      <c r="K26" s="28"/>
    </row>
    <row r="27" spans="2:11" ht="15.75">
      <c r="B27" s="17"/>
      <c r="C27" s="25"/>
      <c r="D27" s="17"/>
      <c r="E27" s="25"/>
      <c r="F27" s="17"/>
      <c r="G27" s="25"/>
      <c r="H27" s="17"/>
      <c r="I27" s="17"/>
      <c r="J27" s="28"/>
      <c r="K27" s="28"/>
    </row>
    <row r="28" spans="2:11" ht="15.75">
      <c r="B28" s="17"/>
      <c r="C28" s="25"/>
      <c r="D28" s="17"/>
      <c r="E28" s="25"/>
      <c r="F28" s="17"/>
      <c r="G28" s="25"/>
      <c r="H28" s="17"/>
      <c r="I28" s="17"/>
      <c r="J28" s="28"/>
      <c r="K28" s="28"/>
    </row>
    <row r="29" spans="2:11" ht="15.75">
      <c r="B29" s="17"/>
      <c r="C29" s="25"/>
      <c r="D29" s="17"/>
      <c r="E29" s="25"/>
      <c r="F29" s="17"/>
      <c r="G29" s="25"/>
      <c r="H29" s="17"/>
      <c r="I29" s="17"/>
      <c r="J29" s="28"/>
      <c r="K29" s="28"/>
    </row>
    <row r="30" spans="2:11" ht="15.75">
      <c r="B30" s="17"/>
      <c r="C30" s="25"/>
      <c r="D30" s="17"/>
      <c r="E30" s="25"/>
      <c r="F30" s="17"/>
      <c r="G30" s="25"/>
      <c r="H30" s="17"/>
      <c r="I30" s="17"/>
      <c r="J30" s="28"/>
      <c r="K30" s="28"/>
    </row>
    <row r="31" spans="2:11" ht="15.75">
      <c r="B31" s="17"/>
      <c r="C31" s="25"/>
      <c r="D31" s="17"/>
      <c r="E31" s="25"/>
      <c r="F31" s="17"/>
      <c r="G31" s="25"/>
      <c r="H31" s="17"/>
      <c r="I31" s="17"/>
      <c r="J31" s="28"/>
      <c r="K31" s="28"/>
    </row>
    <row r="32" spans="2:11" ht="15.75">
      <c r="B32" s="17"/>
      <c r="C32" s="25"/>
      <c r="D32" s="17"/>
      <c r="E32" s="25"/>
      <c r="F32" s="17"/>
      <c r="G32" s="25"/>
      <c r="H32" s="17"/>
      <c r="I32" s="17"/>
      <c r="J32" s="28"/>
      <c r="K32" s="28"/>
    </row>
    <row r="33" spans="2:11" ht="15.75">
      <c r="B33" s="17"/>
      <c r="C33" s="25"/>
      <c r="D33" s="17"/>
      <c r="E33" s="25"/>
      <c r="F33" s="17"/>
      <c r="G33" s="25"/>
      <c r="H33" s="17"/>
      <c r="I33" s="17"/>
      <c r="J33" s="28"/>
      <c r="K33" s="28"/>
    </row>
    <row r="34" spans="2:11" ht="15.75">
      <c r="B34" s="17"/>
      <c r="C34" s="25"/>
      <c r="D34" s="17"/>
      <c r="E34" s="25"/>
      <c r="F34" s="17"/>
      <c r="G34" s="25"/>
      <c r="H34" s="17"/>
      <c r="I34" s="17"/>
      <c r="J34" s="28"/>
      <c r="K34" s="28"/>
    </row>
    <row r="35" spans="2:11" ht="15.75">
      <c r="B35" s="17"/>
      <c r="C35" s="25"/>
      <c r="D35" s="17"/>
      <c r="E35" s="25"/>
      <c r="F35" s="17"/>
      <c r="G35" s="25"/>
      <c r="H35" s="17"/>
      <c r="I35" s="17"/>
      <c r="J35" s="28"/>
      <c r="K35" s="28"/>
    </row>
    <row r="36" spans="2:11" ht="15.75">
      <c r="B36" s="17"/>
      <c r="C36" s="25"/>
      <c r="D36" s="17"/>
      <c r="E36" s="25"/>
      <c r="F36" s="17"/>
      <c r="G36" s="25"/>
      <c r="H36" s="17"/>
      <c r="I36" s="17"/>
      <c r="J36" s="28"/>
      <c r="K36" s="28"/>
    </row>
    <row r="37" spans="2:11" ht="15.75">
      <c r="B37" s="17"/>
      <c r="C37" s="25"/>
      <c r="D37" s="17"/>
      <c r="E37" s="25"/>
      <c r="F37" s="17"/>
      <c r="G37" s="25"/>
      <c r="H37" s="17"/>
      <c r="I37" s="17"/>
      <c r="J37" s="28"/>
      <c r="K37" s="28"/>
    </row>
    <row r="38" spans="2:11" ht="15.75">
      <c r="B38" s="17"/>
      <c r="C38" s="25"/>
      <c r="D38" s="17"/>
      <c r="E38" s="25"/>
      <c r="F38" s="17"/>
      <c r="G38" s="25"/>
      <c r="H38" s="17"/>
      <c r="I38" s="17"/>
      <c r="J38" s="28"/>
      <c r="K38" s="28"/>
    </row>
    <row r="39" spans="2:11" ht="15.75">
      <c r="B39" s="17"/>
      <c r="C39" s="25"/>
      <c r="D39" s="17"/>
      <c r="E39" s="25"/>
      <c r="F39" s="17"/>
      <c r="G39" s="25"/>
      <c r="H39" s="17"/>
      <c r="I39" s="17"/>
      <c r="J39" s="28"/>
      <c r="K39" s="28"/>
    </row>
    <row r="40" spans="2:11" ht="15.75">
      <c r="B40" s="17"/>
      <c r="C40" s="25"/>
      <c r="D40" s="17"/>
      <c r="E40" s="25"/>
      <c r="F40" s="17"/>
      <c r="G40" s="25"/>
      <c r="H40" s="17"/>
      <c r="I40" s="17"/>
      <c r="J40" s="28"/>
      <c r="K40" s="28"/>
    </row>
    <row r="41" spans="2:11" ht="15.75">
      <c r="B41" s="17"/>
      <c r="C41" s="25"/>
      <c r="D41" s="17"/>
      <c r="E41" s="25"/>
      <c r="F41" s="17"/>
      <c r="G41" s="25"/>
      <c r="H41" s="17"/>
      <c r="I41" s="17"/>
      <c r="J41" s="28"/>
      <c r="K41" s="28"/>
    </row>
    <row r="42" spans="2:11" ht="15.75">
      <c r="B42" s="17"/>
      <c r="C42" s="25"/>
      <c r="D42" s="17"/>
      <c r="E42" s="25"/>
      <c r="F42" s="17"/>
      <c r="G42" s="25"/>
      <c r="H42" s="17"/>
      <c r="I42" s="17"/>
      <c r="J42" s="28"/>
      <c r="K42" s="28"/>
    </row>
    <row r="43" spans="2:11" ht="15.75">
      <c r="B43" s="17"/>
      <c r="C43" s="25"/>
      <c r="D43" s="17"/>
      <c r="E43" s="25"/>
      <c r="F43" s="17"/>
      <c r="G43" s="25"/>
      <c r="H43" s="17"/>
      <c r="I43" s="17"/>
      <c r="J43" s="28"/>
      <c r="K43" s="28"/>
    </row>
    <row r="44" spans="2:11" ht="15.75">
      <c r="B44" s="17"/>
      <c r="C44" s="25"/>
      <c r="D44" s="17"/>
      <c r="E44" s="25"/>
      <c r="F44" s="17"/>
      <c r="G44" s="25"/>
      <c r="H44" s="17"/>
      <c r="I44" s="17"/>
      <c r="J44" s="28"/>
      <c r="K44" s="28"/>
    </row>
    <row r="45" spans="2:11" ht="15.75">
      <c r="B45" s="17"/>
      <c r="C45" s="25"/>
      <c r="D45" s="17"/>
      <c r="E45" s="25"/>
      <c r="F45" s="17"/>
      <c r="G45" s="25"/>
      <c r="H45" s="17"/>
      <c r="I45" s="17"/>
      <c r="J45" s="28"/>
      <c r="K45" s="28"/>
    </row>
    <row r="46" spans="2:11" ht="15.75">
      <c r="B46" s="17"/>
      <c r="C46" s="25"/>
      <c r="D46" s="17"/>
      <c r="E46" s="25"/>
      <c r="F46" s="17"/>
      <c r="G46" s="25"/>
      <c r="H46" s="17"/>
      <c r="I46" s="17"/>
      <c r="J46" s="28"/>
      <c r="K46" s="28"/>
    </row>
    <row r="47" spans="2:11" ht="15.75">
      <c r="B47" s="17"/>
      <c r="C47" s="25"/>
      <c r="D47" s="17"/>
      <c r="E47" s="25"/>
      <c r="F47" s="17"/>
      <c r="G47" s="25"/>
      <c r="H47" s="17"/>
      <c r="I47" s="17"/>
      <c r="J47" s="28"/>
      <c r="K47" s="28"/>
    </row>
    <row r="48" spans="2:11" ht="15.75">
      <c r="B48" s="17"/>
      <c r="C48" s="25"/>
      <c r="D48" s="17"/>
      <c r="E48" s="25"/>
      <c r="F48" s="17"/>
      <c r="G48" s="25"/>
      <c r="H48" s="17"/>
      <c r="I48" s="17"/>
      <c r="J48" s="28"/>
      <c r="K48" s="28"/>
    </row>
    <row r="49" spans="2:11" ht="15.75">
      <c r="B49" s="17"/>
      <c r="C49" s="25"/>
      <c r="D49" s="17"/>
      <c r="E49" s="25"/>
      <c r="F49" s="17"/>
      <c r="G49" s="25"/>
      <c r="H49" s="17"/>
      <c r="I49" s="17"/>
      <c r="J49" s="28"/>
      <c r="K49" s="28"/>
    </row>
    <row r="50" spans="2:11" ht="15.75">
      <c r="B50" s="17"/>
      <c r="C50" s="25"/>
      <c r="D50" s="17"/>
      <c r="E50" s="25"/>
      <c r="F50" s="17"/>
      <c r="G50" s="25"/>
      <c r="H50" s="17"/>
      <c r="I50" s="17"/>
      <c r="J50" s="28"/>
      <c r="K50" s="28"/>
    </row>
    <row r="51" spans="2:11" ht="15.75">
      <c r="B51" s="17"/>
      <c r="C51" s="25"/>
      <c r="D51" s="17"/>
      <c r="E51" s="25"/>
      <c r="F51" s="17"/>
      <c r="G51" s="25"/>
      <c r="H51" s="17"/>
      <c r="I51" s="17"/>
      <c r="J51" s="28"/>
      <c r="K51" s="28"/>
    </row>
  </sheetData>
  <mergeCells count="2">
    <mergeCell ref="O19:P19"/>
    <mergeCell ref="L4:N4"/>
  </mergeCells>
  <conditionalFormatting sqref="H16">
    <cfRule type="cellIs" priority="1" dxfId="0" operator="equal" stopIfTrue="1">
      <formula>"dobrze"</formula>
    </cfRule>
  </conditionalFormatting>
  <conditionalFormatting sqref="G7 G9 G11 G13 G15 G17 N7 N9 N11 N13 N15 N17">
    <cfRule type="expression" priority="2" dxfId="0" stopIfTrue="1">
      <formula>(H7="C")</formula>
    </cfRule>
    <cfRule type="expression" priority="3" dxfId="1" stopIfTrue="1">
      <formula>(H7="D")</formula>
    </cfRule>
  </conditionalFormatting>
  <conditionalFormatting sqref="H7 H9 H11 H13 H15 H17 O7 O9 O11 O13 O15:O17">
    <cfRule type="cellIs" priority="4" dxfId="0" operator="equal" stopIfTrue="1">
      <formula>"C"</formula>
    </cfRule>
  </conditionalFormatting>
  <dataValidations count="1">
    <dataValidation type="custom" operator="lessThan" allowBlank="1" showInputMessage="1" showErrorMessage="1" errorTitle="Uwaga !" error="Wpisana wartość jest nieprawidłowa." sqref="G7 G9 G11 G13 G15 G17 N7 N9 N11 N13 N15 N17">
      <formula1>AND(ISNUMBER(G7),LEN(G7)&lt;=7,LEFT(CELL("format",G7))&lt;&gt;"D",LEFT(CELL("format",G7))&lt;&gt;"P")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4:P51"/>
  <sheetViews>
    <sheetView showGridLines="0" showRowColHeaders="0" showOutlineSymbols="0" workbookViewId="0" topLeftCell="A4">
      <selection activeCell="G7" sqref="G7"/>
    </sheetView>
  </sheetViews>
  <sheetFormatPr defaultColWidth="8.796875" defaultRowHeight="15"/>
  <cols>
    <col min="1" max="1" width="10.3984375" style="0" customWidth="1"/>
    <col min="2" max="2" width="2" style="0" hidden="1" customWidth="1"/>
    <col min="3" max="3" width="7.796875" style="4" customWidth="1"/>
    <col min="4" max="4" width="2" style="0" customWidth="1"/>
    <col min="5" max="5" width="7.796875" style="4" customWidth="1"/>
    <col min="6" max="6" width="2.3984375" style="0" customWidth="1"/>
    <col min="7" max="7" width="9.3984375" style="4" customWidth="1"/>
    <col min="8" max="8" width="6.69921875" style="0" customWidth="1"/>
    <col min="9" max="9" width="2.09765625" style="0" customWidth="1"/>
    <col min="10" max="10" width="7.8984375" style="6" customWidth="1"/>
    <col min="11" max="11" width="1.796875" style="6" customWidth="1"/>
    <col min="12" max="12" width="7.8984375" style="0" customWidth="1"/>
    <col min="13" max="13" width="2.69921875" style="0" customWidth="1"/>
    <col min="14" max="14" width="9.3984375" style="4" customWidth="1"/>
  </cols>
  <sheetData>
    <row r="1" ht="15.75" hidden="1"/>
    <row r="2" ht="15.75" hidden="1"/>
    <row r="3" ht="15.75" hidden="1"/>
    <row r="4" spans="12:14" ht="66" customHeight="1">
      <c r="L4" s="176"/>
      <c r="M4" s="176"/>
      <c r="N4" s="176"/>
    </row>
    <row r="5" spans="2:3" ht="15.75">
      <c r="B5" s="1"/>
      <c r="C5" s="69" t="str">
        <f>IF(COUNTIF(H7:O17,"C")=12,"BRAWO!","Oblicz w pamięci:")</f>
        <v>Oblicz w pamięci:</v>
      </c>
    </row>
    <row r="6" spans="1:15" ht="15.75">
      <c r="A6" s="2"/>
      <c r="B6" s="2"/>
      <c r="C6" s="5"/>
      <c r="D6" s="2"/>
      <c r="E6" s="5"/>
      <c r="F6" s="2"/>
      <c r="G6" s="11">
        <f>C7*E7</f>
        <v>60</v>
      </c>
      <c r="H6" s="36"/>
      <c r="I6" s="2"/>
      <c r="J6" s="3"/>
      <c r="K6" s="3"/>
      <c r="L6" s="2"/>
      <c r="M6" s="2"/>
      <c r="N6" s="11">
        <f>J7/L7</f>
        <v>1.0999999999999999</v>
      </c>
      <c r="O6" s="2"/>
    </row>
    <row r="7" spans="1:15" s="9" customFormat="1" ht="29.25" customHeight="1">
      <c r="A7" s="7"/>
      <c r="B7" s="7"/>
      <c r="C7" s="8">
        <v>0.6</v>
      </c>
      <c r="D7" s="141" t="s">
        <v>28</v>
      </c>
      <c r="E7" s="8">
        <v>100</v>
      </c>
      <c r="F7" s="8" t="s">
        <v>0</v>
      </c>
      <c r="G7" s="67"/>
      <c r="H7" s="68">
        <f>IF(G7="","",IF(G7=G6,"C","D"))</f>
      </c>
      <c r="I7" s="7"/>
      <c r="J7" s="8">
        <v>0.11</v>
      </c>
      <c r="K7" s="8" t="s">
        <v>11</v>
      </c>
      <c r="L7" s="8">
        <v>0.1</v>
      </c>
      <c r="M7" s="8" t="s">
        <v>0</v>
      </c>
      <c r="N7" s="67"/>
      <c r="O7" s="68">
        <f>IF(N7="","",IF(N7=N6,"C","D"))</f>
      </c>
    </row>
    <row r="8" spans="1:15" s="9" customFormat="1" ht="15.75">
      <c r="A8" s="7"/>
      <c r="B8" s="7"/>
      <c r="C8" s="10"/>
      <c r="D8" s="10"/>
      <c r="E8" s="10"/>
      <c r="F8" s="10"/>
      <c r="G8" s="11">
        <f>C9*E9</f>
        <v>0.0014000000000000002</v>
      </c>
      <c r="H8" s="7"/>
      <c r="I8" s="7"/>
      <c r="J8" s="10"/>
      <c r="K8" s="10"/>
      <c r="L8" s="7"/>
      <c r="M8" s="7"/>
      <c r="N8" s="11">
        <f>J9/L9</f>
        <v>72</v>
      </c>
      <c r="O8" s="7"/>
    </row>
    <row r="9" spans="1:15" s="9" customFormat="1" ht="30" customHeight="1">
      <c r="A9" s="7"/>
      <c r="B9" s="7"/>
      <c r="C9" s="8">
        <v>0.01</v>
      </c>
      <c r="D9" s="141" t="s">
        <v>28</v>
      </c>
      <c r="E9" s="8">
        <v>0.14</v>
      </c>
      <c r="F9" s="8" t="s">
        <v>0</v>
      </c>
      <c r="G9" s="67"/>
      <c r="H9" s="68">
        <f>IF(G9="","",IF(G9=G8,"C","D"))</f>
      </c>
      <c r="I9" s="7"/>
      <c r="J9" s="8">
        <v>7.2</v>
      </c>
      <c r="K9" s="8" t="s">
        <v>11</v>
      </c>
      <c r="L9" s="8">
        <v>0.1</v>
      </c>
      <c r="M9" s="8" t="s">
        <v>0</v>
      </c>
      <c r="N9" s="67"/>
      <c r="O9" s="68">
        <f>IF(N9="","",IF(N9=N8,"C","D"))</f>
      </c>
    </row>
    <row r="10" spans="1:15" s="9" customFormat="1" ht="15.75">
      <c r="A10" s="7"/>
      <c r="B10" s="7"/>
      <c r="C10" s="10"/>
      <c r="D10" s="10"/>
      <c r="E10" s="10"/>
      <c r="F10" s="10"/>
      <c r="G10" s="11">
        <f>C11*E11</f>
        <v>0.00033</v>
      </c>
      <c r="H10" s="7"/>
      <c r="I10" s="7"/>
      <c r="J10" s="10"/>
      <c r="K10" s="10"/>
      <c r="L10" s="7"/>
      <c r="M10" s="7"/>
      <c r="N10" s="11">
        <f>J11/L11</f>
        <v>0.64</v>
      </c>
      <c r="O10" s="7"/>
    </row>
    <row r="11" spans="1:15" s="9" customFormat="1" ht="29.25" customHeight="1">
      <c r="A11" s="7"/>
      <c r="B11" s="7"/>
      <c r="C11" s="8">
        <v>0.01</v>
      </c>
      <c r="D11" s="141" t="s">
        <v>28</v>
      </c>
      <c r="E11" s="8">
        <v>0.033</v>
      </c>
      <c r="F11" s="8" t="s">
        <v>0</v>
      </c>
      <c r="G11" s="67"/>
      <c r="H11" s="68">
        <f>IF(G11="","",IF(G11=G10,"C","D"))</f>
      </c>
      <c r="I11" s="7"/>
      <c r="J11" s="8">
        <v>6.4</v>
      </c>
      <c r="K11" s="8" t="s">
        <v>11</v>
      </c>
      <c r="L11" s="8">
        <v>10</v>
      </c>
      <c r="M11" s="8" t="s">
        <v>0</v>
      </c>
      <c r="N11" s="67"/>
      <c r="O11" s="68">
        <f>IF(N11="","",IF(N11=N10,"C","D"))</f>
      </c>
    </row>
    <row r="12" spans="1:15" s="9" customFormat="1" ht="15.75">
      <c r="A12" s="7"/>
      <c r="B12" s="7"/>
      <c r="C12" s="10"/>
      <c r="D12" s="10"/>
      <c r="E12" s="10"/>
      <c r="F12" s="10"/>
      <c r="G12" s="11">
        <f>C13*E13</f>
        <v>0.0040999999999999995</v>
      </c>
      <c r="H12" s="7"/>
      <c r="I12" s="7"/>
      <c r="J12" s="13"/>
      <c r="K12" s="10"/>
      <c r="L12" s="7"/>
      <c r="M12" s="7"/>
      <c r="N12" s="11">
        <f>J13/L13</f>
        <v>9.4</v>
      </c>
      <c r="O12" s="7"/>
    </row>
    <row r="13" spans="1:15" s="9" customFormat="1" ht="30" customHeight="1">
      <c r="A13" s="7"/>
      <c r="B13" s="7"/>
      <c r="C13" s="8">
        <v>0.41</v>
      </c>
      <c r="D13" s="141" t="s">
        <v>28</v>
      </c>
      <c r="E13" s="8">
        <v>0.01</v>
      </c>
      <c r="F13" s="8" t="s">
        <v>0</v>
      </c>
      <c r="G13" s="67"/>
      <c r="H13" s="68">
        <f>IF(G13="","",IF(G13=G12,"C","D"))</f>
      </c>
      <c r="I13" s="7"/>
      <c r="J13" s="8">
        <v>0.094</v>
      </c>
      <c r="K13" s="8" t="s">
        <v>11</v>
      </c>
      <c r="L13" s="8">
        <v>0.01</v>
      </c>
      <c r="M13" s="8" t="s">
        <v>0</v>
      </c>
      <c r="N13" s="67"/>
      <c r="O13" s="68">
        <f>IF(N13="","",IF(N13=N12,"C","D"))</f>
      </c>
    </row>
    <row r="14" spans="1:15" s="9" customFormat="1" ht="15.75">
      <c r="A14" s="7"/>
      <c r="B14" s="7"/>
      <c r="C14" s="10"/>
      <c r="D14" s="10"/>
      <c r="E14" s="10"/>
      <c r="F14" s="10"/>
      <c r="G14" s="11">
        <f>C15*E15</f>
        <v>0.0029000000000000002</v>
      </c>
      <c r="H14" s="7"/>
      <c r="I14" s="7"/>
      <c r="J14" s="13"/>
      <c r="K14" s="10"/>
      <c r="L14" s="12"/>
      <c r="M14" s="7"/>
      <c r="N14" s="11">
        <f>J15/L15</f>
        <v>0.0056</v>
      </c>
      <c r="O14" s="7"/>
    </row>
    <row r="15" spans="1:15" s="9" customFormat="1" ht="30.75" customHeight="1">
      <c r="A15" s="7"/>
      <c r="B15" s="7"/>
      <c r="C15" s="8">
        <v>0.1</v>
      </c>
      <c r="D15" s="141" t="s">
        <v>28</v>
      </c>
      <c r="E15" s="8">
        <v>0.029</v>
      </c>
      <c r="F15" s="8" t="s">
        <v>0</v>
      </c>
      <c r="G15" s="67"/>
      <c r="H15" s="68">
        <f>IF(G15="","",IF(G15=G14,"C","D"))</f>
      </c>
      <c r="I15" s="7"/>
      <c r="J15" s="8">
        <v>0.056</v>
      </c>
      <c r="K15" s="8" t="s">
        <v>11</v>
      </c>
      <c r="L15" s="8">
        <v>10</v>
      </c>
      <c r="M15" s="8" t="s">
        <v>0</v>
      </c>
      <c r="N15" s="67"/>
      <c r="O15" s="68">
        <f>IF(N15="","",IF(N15=N14,"C","D"))</f>
      </c>
    </row>
    <row r="16" spans="1:15" s="9" customFormat="1" ht="19.5" customHeight="1">
      <c r="A16" s="7"/>
      <c r="B16" s="7"/>
      <c r="C16" s="10"/>
      <c r="D16" s="10"/>
      <c r="E16" s="10"/>
      <c r="F16" s="10"/>
      <c r="G16" s="11">
        <f>C17*E17</f>
        <v>78</v>
      </c>
      <c r="H16" s="7"/>
      <c r="I16" s="7"/>
      <c r="J16" s="13"/>
      <c r="K16" s="10"/>
      <c r="L16" s="12"/>
      <c r="M16" s="7"/>
      <c r="N16" s="11">
        <f>J17/L17</f>
        <v>0.00031</v>
      </c>
      <c r="O16" s="7"/>
    </row>
    <row r="17" spans="1:15" s="9" customFormat="1" ht="26.25" customHeight="1">
      <c r="A17" s="7"/>
      <c r="B17" s="7"/>
      <c r="C17" s="8">
        <v>0.78</v>
      </c>
      <c r="D17" s="141" t="s">
        <v>28</v>
      </c>
      <c r="E17" s="8">
        <v>100</v>
      </c>
      <c r="F17" s="8" t="s">
        <v>0</v>
      </c>
      <c r="G17" s="67"/>
      <c r="H17" s="68">
        <f>IF(G17="","",IF(G17=G16,"C","D"))</f>
      </c>
      <c r="I17" s="7"/>
      <c r="J17" s="8">
        <v>0.031</v>
      </c>
      <c r="K17" s="8" t="s">
        <v>11</v>
      </c>
      <c r="L17" s="8">
        <v>100</v>
      </c>
      <c r="M17" s="8" t="s">
        <v>0</v>
      </c>
      <c r="N17" s="67"/>
      <c r="O17" s="68">
        <f>IF(N17="","",IF(N17=N16,"C","D"))</f>
      </c>
    </row>
    <row r="18" spans="1:15" ht="15.75">
      <c r="A18" s="2"/>
      <c r="B18" s="26"/>
      <c r="C18" s="11"/>
      <c r="D18" s="26"/>
      <c r="E18" s="11"/>
      <c r="F18" s="26"/>
      <c r="G18" s="11"/>
      <c r="H18" s="26"/>
      <c r="I18" s="26"/>
      <c r="J18" s="27"/>
      <c r="K18" s="27"/>
      <c r="L18" s="2"/>
      <c r="M18" s="2"/>
      <c r="N18" s="5"/>
      <c r="O18" s="2"/>
    </row>
    <row r="19" spans="2:16" ht="15.75">
      <c r="B19" s="29"/>
      <c r="C19" s="30"/>
      <c r="D19" s="30"/>
      <c r="E19" s="30"/>
      <c r="F19" s="29"/>
      <c r="G19" s="30"/>
      <c r="H19" s="29"/>
      <c r="I19" s="29"/>
      <c r="J19" s="31"/>
      <c r="K19" s="31"/>
      <c r="L19" s="32"/>
      <c r="O19" s="175"/>
      <c r="P19" s="175"/>
    </row>
    <row r="20" spans="2:12" ht="15.75">
      <c r="B20" s="29"/>
      <c r="C20" s="30"/>
      <c r="D20" s="30"/>
      <c r="E20" s="30"/>
      <c r="F20" s="29"/>
      <c r="G20" s="30"/>
      <c r="H20" s="29"/>
      <c r="I20" s="29"/>
      <c r="J20" s="31"/>
      <c r="K20" s="31"/>
      <c r="L20" s="32"/>
    </row>
    <row r="21" spans="2:12" ht="15.75">
      <c r="B21" s="29"/>
      <c r="C21" s="30"/>
      <c r="D21" s="30"/>
      <c r="E21" s="30"/>
      <c r="F21" s="29"/>
      <c r="G21" s="30"/>
      <c r="H21" s="29"/>
      <c r="I21" s="29"/>
      <c r="J21" s="31"/>
      <c r="K21" s="31"/>
      <c r="L21" s="32"/>
    </row>
    <row r="22" spans="2:12" ht="15.75">
      <c r="B22" s="29"/>
      <c r="C22" s="30"/>
      <c r="D22" s="30"/>
      <c r="E22" s="30"/>
      <c r="F22" s="29"/>
      <c r="G22" s="30"/>
      <c r="H22" s="29"/>
      <c r="I22" s="29"/>
      <c r="J22" s="31"/>
      <c r="K22" s="31"/>
      <c r="L22" s="32"/>
    </row>
    <row r="23" spans="2:12" ht="15.75">
      <c r="B23" s="29"/>
      <c r="C23" s="30"/>
      <c r="D23" s="30"/>
      <c r="E23" s="30"/>
      <c r="F23" s="29"/>
      <c r="G23" s="30"/>
      <c r="H23" s="29"/>
      <c r="I23" s="29"/>
      <c r="J23" s="31"/>
      <c r="K23" s="31"/>
      <c r="L23" s="32"/>
    </row>
    <row r="24" spans="2:12" ht="15.75">
      <c r="B24" s="29"/>
      <c r="C24" s="30"/>
      <c r="D24" s="30"/>
      <c r="E24" s="30"/>
      <c r="F24" s="29"/>
      <c r="G24" s="30"/>
      <c r="H24" s="29"/>
      <c r="I24" s="29"/>
      <c r="J24" s="31"/>
      <c r="K24" s="31"/>
      <c r="L24" s="32"/>
    </row>
    <row r="25" spans="2:12" ht="15.75">
      <c r="B25" s="29"/>
      <c r="C25" s="30"/>
      <c r="D25" s="30"/>
      <c r="E25" s="30"/>
      <c r="F25" s="29"/>
      <c r="G25" s="30"/>
      <c r="H25" s="29"/>
      <c r="I25" s="29"/>
      <c r="J25" s="33"/>
      <c r="K25" s="33"/>
      <c r="L25" s="32"/>
    </row>
    <row r="26" spans="2:12" ht="15.75">
      <c r="B26" s="29"/>
      <c r="C26" s="30"/>
      <c r="D26" s="29"/>
      <c r="E26" s="30"/>
      <c r="F26" s="29"/>
      <c r="G26" s="30"/>
      <c r="H26" s="29"/>
      <c r="I26" s="29"/>
      <c r="J26" s="33"/>
      <c r="K26" s="33"/>
      <c r="L26" s="32"/>
    </row>
    <row r="27" spans="2:12" ht="15.75">
      <c r="B27" s="29"/>
      <c r="C27" s="30"/>
      <c r="D27" s="29"/>
      <c r="E27" s="30"/>
      <c r="F27" s="29"/>
      <c r="G27" s="30"/>
      <c r="H27" s="29"/>
      <c r="I27" s="29"/>
      <c r="J27" s="33"/>
      <c r="K27" s="33"/>
      <c r="L27" s="32"/>
    </row>
    <row r="28" spans="2:12" ht="15.75">
      <c r="B28" s="29"/>
      <c r="C28" s="30"/>
      <c r="D28" s="29"/>
      <c r="E28" s="30"/>
      <c r="F28" s="29"/>
      <c r="G28" s="30"/>
      <c r="H28" s="29"/>
      <c r="I28" s="29"/>
      <c r="J28" s="33"/>
      <c r="K28" s="33"/>
      <c r="L28" s="32"/>
    </row>
    <row r="29" spans="2:12" ht="15.75">
      <c r="B29" s="29"/>
      <c r="C29" s="30"/>
      <c r="D29" s="29"/>
      <c r="E29" s="30"/>
      <c r="F29" s="29"/>
      <c r="G29" s="30"/>
      <c r="H29" s="29"/>
      <c r="I29" s="29"/>
      <c r="J29" s="33"/>
      <c r="K29" s="33"/>
      <c r="L29" s="32"/>
    </row>
    <row r="30" spans="2:12" ht="15.75">
      <c r="B30" s="29"/>
      <c r="C30" s="30"/>
      <c r="D30" s="29"/>
      <c r="E30" s="30"/>
      <c r="F30" s="29"/>
      <c r="G30" s="30"/>
      <c r="H30" s="29"/>
      <c r="I30" s="29"/>
      <c r="J30" s="33"/>
      <c r="K30" s="33"/>
      <c r="L30" s="32"/>
    </row>
    <row r="31" spans="2:11" ht="15.75">
      <c r="B31" s="17"/>
      <c r="C31" s="25"/>
      <c r="D31" s="17"/>
      <c r="E31" s="25"/>
      <c r="F31" s="17"/>
      <c r="G31" s="25"/>
      <c r="H31" s="17"/>
      <c r="I31" s="17"/>
      <c r="J31" s="28"/>
      <c r="K31" s="28"/>
    </row>
    <row r="32" spans="2:11" ht="15.75">
      <c r="B32" s="17"/>
      <c r="C32" s="25"/>
      <c r="D32" s="17"/>
      <c r="E32" s="25"/>
      <c r="F32" s="17"/>
      <c r="G32" s="25"/>
      <c r="H32" s="17"/>
      <c r="I32" s="17"/>
      <c r="J32" s="28"/>
      <c r="K32" s="28"/>
    </row>
    <row r="33" spans="2:11" ht="15.75">
      <c r="B33" s="17"/>
      <c r="C33" s="25"/>
      <c r="D33" s="17"/>
      <c r="E33" s="25"/>
      <c r="F33" s="17"/>
      <c r="G33" s="25"/>
      <c r="H33" s="17"/>
      <c r="I33" s="17"/>
      <c r="J33" s="28"/>
      <c r="K33" s="28"/>
    </row>
    <row r="34" spans="2:11" ht="15.75">
      <c r="B34" s="17"/>
      <c r="C34" s="25"/>
      <c r="D34" s="17"/>
      <c r="E34" s="25"/>
      <c r="F34" s="17"/>
      <c r="G34" s="25"/>
      <c r="H34" s="17"/>
      <c r="I34" s="17"/>
      <c r="J34" s="28"/>
      <c r="K34" s="28"/>
    </row>
    <row r="35" spans="2:11" ht="15.75">
      <c r="B35" s="17"/>
      <c r="C35" s="25"/>
      <c r="D35" s="17"/>
      <c r="E35" s="25"/>
      <c r="F35" s="17"/>
      <c r="G35" s="25"/>
      <c r="H35" s="17"/>
      <c r="I35" s="17"/>
      <c r="J35" s="28"/>
      <c r="K35" s="28"/>
    </row>
    <row r="36" spans="2:11" ht="15.75">
      <c r="B36" s="17"/>
      <c r="C36" s="25"/>
      <c r="D36" s="17"/>
      <c r="E36" s="25"/>
      <c r="F36" s="17"/>
      <c r="G36" s="25"/>
      <c r="H36" s="17"/>
      <c r="I36" s="17"/>
      <c r="J36" s="28"/>
      <c r="K36" s="28"/>
    </row>
    <row r="37" spans="2:11" ht="15.75">
      <c r="B37" s="17"/>
      <c r="C37" s="25"/>
      <c r="D37" s="17"/>
      <c r="E37" s="25"/>
      <c r="F37" s="17"/>
      <c r="G37" s="25"/>
      <c r="H37" s="17"/>
      <c r="I37" s="17"/>
      <c r="J37" s="28"/>
      <c r="K37" s="28"/>
    </row>
    <row r="38" spans="2:11" ht="15.75">
      <c r="B38" s="17"/>
      <c r="C38" s="25"/>
      <c r="D38" s="17"/>
      <c r="E38" s="25"/>
      <c r="F38" s="17"/>
      <c r="G38" s="25"/>
      <c r="H38" s="17"/>
      <c r="I38" s="17"/>
      <c r="J38" s="28"/>
      <c r="K38" s="28"/>
    </row>
    <row r="39" spans="2:11" ht="15.75">
      <c r="B39" s="17"/>
      <c r="C39" s="25"/>
      <c r="D39" s="17"/>
      <c r="E39" s="25"/>
      <c r="F39" s="17"/>
      <c r="G39" s="25"/>
      <c r="H39" s="17"/>
      <c r="I39" s="17"/>
      <c r="J39" s="28"/>
      <c r="K39" s="28"/>
    </row>
    <row r="40" spans="2:11" ht="15.75">
      <c r="B40" s="17"/>
      <c r="C40" s="25"/>
      <c r="D40" s="17"/>
      <c r="E40" s="25"/>
      <c r="F40" s="17"/>
      <c r="G40" s="25"/>
      <c r="H40" s="17"/>
      <c r="I40" s="17"/>
      <c r="J40" s="28"/>
      <c r="K40" s="28"/>
    </row>
    <row r="41" spans="2:11" ht="15.75">
      <c r="B41" s="17"/>
      <c r="C41" s="25"/>
      <c r="D41" s="17"/>
      <c r="E41" s="25"/>
      <c r="F41" s="17"/>
      <c r="G41" s="25"/>
      <c r="H41" s="17"/>
      <c r="I41" s="17"/>
      <c r="J41" s="28"/>
      <c r="K41" s="28"/>
    </row>
    <row r="42" spans="2:11" ht="15.75">
      <c r="B42" s="17"/>
      <c r="C42" s="25"/>
      <c r="D42" s="17"/>
      <c r="E42" s="25"/>
      <c r="F42" s="17"/>
      <c r="G42" s="25"/>
      <c r="H42" s="17"/>
      <c r="I42" s="17"/>
      <c r="J42" s="28"/>
      <c r="K42" s="28"/>
    </row>
    <row r="43" spans="2:11" ht="15.75">
      <c r="B43" s="17"/>
      <c r="C43" s="25"/>
      <c r="D43" s="17"/>
      <c r="E43" s="25"/>
      <c r="F43" s="17"/>
      <c r="G43" s="25"/>
      <c r="H43" s="17"/>
      <c r="I43" s="17"/>
      <c r="J43" s="28"/>
      <c r="K43" s="28"/>
    </row>
    <row r="44" spans="2:11" ht="15.75">
      <c r="B44" s="17"/>
      <c r="C44" s="25"/>
      <c r="D44" s="17"/>
      <c r="E44" s="25"/>
      <c r="F44" s="17"/>
      <c r="G44" s="25"/>
      <c r="H44" s="17"/>
      <c r="I44" s="17"/>
      <c r="J44" s="28"/>
      <c r="K44" s="28"/>
    </row>
    <row r="45" spans="2:11" ht="15.75">
      <c r="B45" s="17"/>
      <c r="C45" s="25"/>
      <c r="D45" s="17"/>
      <c r="E45" s="25"/>
      <c r="F45" s="17"/>
      <c r="G45" s="25"/>
      <c r="H45" s="17"/>
      <c r="I45" s="17"/>
      <c r="J45" s="28"/>
      <c r="K45" s="28"/>
    </row>
    <row r="46" spans="2:11" ht="15.75">
      <c r="B46" s="17"/>
      <c r="C46" s="25"/>
      <c r="D46" s="17"/>
      <c r="E46" s="25"/>
      <c r="F46" s="17"/>
      <c r="G46" s="25"/>
      <c r="H46" s="17"/>
      <c r="I46" s="17"/>
      <c r="J46" s="28"/>
      <c r="K46" s="28"/>
    </row>
    <row r="47" spans="2:11" ht="15.75">
      <c r="B47" s="17"/>
      <c r="C47" s="25"/>
      <c r="D47" s="17"/>
      <c r="E47" s="25"/>
      <c r="F47" s="17"/>
      <c r="G47" s="25"/>
      <c r="H47" s="17"/>
      <c r="I47" s="17"/>
      <c r="J47" s="28"/>
      <c r="K47" s="28"/>
    </row>
    <row r="48" spans="2:11" ht="15.75">
      <c r="B48" s="17"/>
      <c r="C48" s="25"/>
      <c r="D48" s="17"/>
      <c r="E48" s="25"/>
      <c r="F48" s="17"/>
      <c r="G48" s="25"/>
      <c r="H48" s="17"/>
      <c r="I48" s="17"/>
      <c r="J48" s="28"/>
      <c r="K48" s="28"/>
    </row>
    <row r="49" spans="2:11" ht="15.75">
      <c r="B49" s="17"/>
      <c r="C49" s="25"/>
      <c r="D49" s="17"/>
      <c r="E49" s="25"/>
      <c r="F49" s="17"/>
      <c r="G49" s="25"/>
      <c r="H49" s="17"/>
      <c r="I49" s="17"/>
      <c r="J49" s="28"/>
      <c r="K49" s="28"/>
    </row>
    <row r="50" spans="2:11" ht="15.75">
      <c r="B50" s="17"/>
      <c r="C50" s="25"/>
      <c r="D50" s="17"/>
      <c r="E50" s="25"/>
      <c r="F50" s="17"/>
      <c r="G50" s="25"/>
      <c r="H50" s="17"/>
      <c r="I50" s="17"/>
      <c r="J50" s="28"/>
      <c r="K50" s="28"/>
    </row>
    <row r="51" spans="2:11" ht="15.75">
      <c r="B51" s="17"/>
      <c r="C51" s="25"/>
      <c r="D51" s="17"/>
      <c r="E51" s="25"/>
      <c r="F51" s="17"/>
      <c r="G51" s="25"/>
      <c r="H51" s="17"/>
      <c r="I51" s="17"/>
      <c r="J51" s="28"/>
      <c r="K51" s="28"/>
    </row>
  </sheetData>
  <mergeCells count="2">
    <mergeCell ref="O19:P19"/>
    <mergeCell ref="L4:N4"/>
  </mergeCells>
  <conditionalFormatting sqref="H16">
    <cfRule type="cellIs" priority="1" dxfId="0" operator="equal" stopIfTrue="1">
      <formula>"dobrze"</formula>
    </cfRule>
  </conditionalFormatting>
  <conditionalFormatting sqref="G7 G9 G11 G13 G15 G17 N7 N9 N11 N13 N15 N17">
    <cfRule type="expression" priority="2" dxfId="0" stopIfTrue="1">
      <formula>(H7="C")</formula>
    </cfRule>
    <cfRule type="expression" priority="3" dxfId="1" stopIfTrue="1">
      <formula>(H7="D")</formula>
    </cfRule>
  </conditionalFormatting>
  <conditionalFormatting sqref="H7 H9 H11 H13 H15 H17 O7 O9 O11 O13 O15 O17">
    <cfRule type="cellIs" priority="4" dxfId="0" operator="equal" stopIfTrue="1">
      <formula>"C"</formula>
    </cfRule>
  </conditionalFormatting>
  <dataValidations count="1">
    <dataValidation type="custom" operator="lessThan" allowBlank="1" showInputMessage="1" showErrorMessage="1" errorTitle="Uwaga !" error="Wpisana wartość jest nieprawidłowa." sqref="G7 G9 G11 G13 G15 G17 N7 N9 N11 N13 N15 N17">
      <formula1>AND(ISNUMBER(G7),LEN(G7)&lt;=7,LEFT(CELL("format",G7))&lt;&gt;"D",LEFT(CELL("format",G7))&lt;&gt;"P")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P25"/>
  <sheetViews>
    <sheetView showGridLines="0" showRowColHeaders="0" showOutlineSymbols="0" workbookViewId="0" topLeftCell="A1">
      <selection activeCell="C8" sqref="C8"/>
    </sheetView>
  </sheetViews>
  <sheetFormatPr defaultColWidth="8.796875" defaultRowHeight="15"/>
  <cols>
    <col min="1" max="1" width="1.796875" style="50" customWidth="1"/>
    <col min="2" max="2" width="3.296875" style="50" customWidth="1"/>
    <col min="3" max="3" width="7.19921875" style="50" customWidth="1"/>
    <col min="4" max="4" width="2.296875" style="50" customWidth="1"/>
    <col min="5" max="5" width="7.09765625" style="50" customWidth="1"/>
    <col min="6" max="6" width="2.296875" style="50" customWidth="1"/>
    <col min="7" max="7" width="7.09765625" style="50" customWidth="1"/>
    <col min="8" max="8" width="2.59765625" style="50" customWidth="1"/>
    <col min="9" max="9" width="7.09765625" style="50" customWidth="1"/>
    <col min="10" max="10" width="2.09765625" style="50" customWidth="1"/>
    <col min="11" max="16384" width="7.09765625" style="50" customWidth="1"/>
  </cols>
  <sheetData>
    <row r="1" spans="1:5" ht="60" customHeight="1">
      <c r="A1" s="49">
        <v>100</v>
      </c>
      <c r="B1" s="49">
        <v>200</v>
      </c>
      <c r="C1" s="49">
        <v>300</v>
      </c>
      <c r="D1" s="49">
        <v>400</v>
      </c>
      <c r="E1" s="49"/>
    </row>
    <row r="2" ht="12.75"/>
    <row r="3" spans="2:15" ht="18" customHeight="1" thickBot="1">
      <c r="B3" s="51" t="s">
        <v>13</v>
      </c>
      <c r="C3" s="52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9.5" thickBot="1" thickTop="1">
      <c r="B4" s="51"/>
      <c r="C4" s="54"/>
      <c r="E4" s="55"/>
      <c r="F4" s="56"/>
      <c r="G4" s="55"/>
      <c r="H4" s="56"/>
      <c r="I4" s="55"/>
      <c r="K4" s="202"/>
      <c r="L4" s="202"/>
      <c r="M4" s="202"/>
      <c r="N4" s="53"/>
      <c r="O4" s="53"/>
    </row>
    <row r="5" spans="2:15" ht="15.75" customHeight="1" thickTop="1">
      <c r="B5" s="51"/>
      <c r="C5" s="57"/>
      <c r="D5" s="53"/>
      <c r="E5" s="55"/>
      <c r="F5" s="58"/>
      <c r="G5" s="55"/>
      <c r="H5" s="58"/>
      <c r="I5" s="55"/>
      <c r="J5" s="58"/>
      <c r="K5" s="55"/>
      <c r="L5" s="53"/>
      <c r="M5" s="53"/>
      <c r="N5" s="53"/>
      <c r="O5" s="53"/>
    </row>
    <row r="6" ht="15.75">
      <c r="C6" s="57" t="s">
        <v>38</v>
      </c>
    </row>
    <row r="7" ht="39.75" customHeight="1">
      <c r="C7" s="57"/>
    </row>
    <row r="8" spans="2:7" ht="21.75" customHeight="1">
      <c r="B8" s="51" t="s">
        <v>15</v>
      </c>
      <c r="C8" s="59"/>
      <c r="E8" s="60" t="s">
        <v>36</v>
      </c>
      <c r="F8" s="60"/>
      <c r="G8" s="60"/>
    </row>
    <row r="9" spans="5:7" ht="15">
      <c r="E9" s="146" t="s">
        <v>39</v>
      </c>
      <c r="F9" s="60" t="s">
        <v>16</v>
      </c>
      <c r="G9" s="60"/>
    </row>
    <row r="10" spans="3:16" ht="21.75" customHeight="1">
      <c r="C10" s="59"/>
      <c r="E10" s="147" t="s">
        <v>39</v>
      </c>
      <c r="F10" s="203" t="s">
        <v>46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</row>
    <row r="11" spans="3:16" ht="13.5" customHeight="1">
      <c r="C11" s="61"/>
      <c r="E11" s="61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2" ht="33.75" customHeight="1"/>
    <row r="13" spans="2:16" ht="33.75" customHeight="1">
      <c r="B13" s="51" t="s">
        <v>17</v>
      </c>
      <c r="C13" s="62" t="s">
        <v>18</v>
      </c>
      <c r="D13" s="203" t="s">
        <v>40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3:16" ht="33" customHeight="1">
      <c r="C14" s="6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</row>
    <row r="15" spans="2:16" ht="30.75" customHeight="1">
      <c r="B15" s="51" t="s">
        <v>19</v>
      </c>
      <c r="C15" s="64" t="s">
        <v>20</v>
      </c>
      <c r="D15" s="203" t="s">
        <v>41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</row>
    <row r="16" spans="4:16" ht="16.5" customHeight="1"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</row>
    <row r="17" ht="34.5" customHeight="1"/>
    <row r="18" spans="2:15" ht="15.75" customHeight="1">
      <c r="B18" s="51" t="s">
        <v>21</v>
      </c>
      <c r="C18" s="57" t="s">
        <v>42</v>
      </c>
      <c r="H18" s="60"/>
      <c r="I18" s="60"/>
      <c r="J18" s="60"/>
      <c r="K18" s="60"/>
      <c r="L18" s="60"/>
      <c r="M18" s="60"/>
      <c r="N18" s="60"/>
      <c r="O18" s="60"/>
    </row>
    <row r="19" spans="8:15" ht="33.75" customHeight="1">
      <c r="H19" s="60"/>
      <c r="I19" s="60"/>
      <c r="J19" s="60"/>
      <c r="K19" s="60"/>
      <c r="L19" s="60"/>
      <c r="M19" s="60"/>
      <c r="N19" s="60"/>
      <c r="O19" s="60"/>
    </row>
    <row r="20" spans="2:16" ht="15.75" customHeight="1">
      <c r="B20" s="51" t="s">
        <v>22</v>
      </c>
      <c r="C20" s="200" t="s">
        <v>43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3:16" ht="9.75" customHeight="1"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3:16" ht="9.75" customHeight="1"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</row>
    <row r="23" spans="3:11" ht="15.75">
      <c r="C23" s="57" t="s">
        <v>23</v>
      </c>
      <c r="K23" s="65" t="s">
        <v>44</v>
      </c>
    </row>
    <row r="24" ht="33.75" customHeight="1"/>
    <row r="25" spans="2:12" ht="16.5" customHeight="1">
      <c r="B25" s="51" t="s">
        <v>24</v>
      </c>
      <c r="C25" s="57" t="s">
        <v>25</v>
      </c>
      <c r="H25" s="66" t="s">
        <v>26</v>
      </c>
      <c r="I25" s="199" t="s">
        <v>12</v>
      </c>
      <c r="J25" s="199"/>
      <c r="K25" s="199"/>
      <c r="L25" s="57" t="s">
        <v>45</v>
      </c>
    </row>
    <row r="26" ht="14.25" customHeight="1"/>
  </sheetData>
  <mergeCells count="6">
    <mergeCell ref="I25:K25"/>
    <mergeCell ref="C20:P22"/>
    <mergeCell ref="K4:M4"/>
    <mergeCell ref="D13:P14"/>
    <mergeCell ref="D15:P16"/>
    <mergeCell ref="F10:P11"/>
  </mergeCells>
  <conditionalFormatting sqref="C10 C8">
    <cfRule type="expression" priority="1" dxfId="13" stopIfTrue="1">
      <formula>(C8/C10=IU8)</formula>
    </cfRule>
    <cfRule type="expression" priority="2" dxfId="14" stopIfTrue="1">
      <formula>AND((C8/C10&lt;&gt;IU8),C8&lt;&gt;"",C10&lt;&gt;"")</formula>
    </cfRule>
  </conditionalFormatting>
  <conditionalFormatting sqref="G4 I5">
    <cfRule type="expression" priority="3" dxfId="13" stopIfTrue="1">
      <formula>(G4/E2=A4)</formula>
    </cfRule>
    <cfRule type="expression" priority="4" dxfId="15" stopIfTrue="1">
      <formula>AND((G4/E2&lt;&gt;A4),G4&lt;&gt;"",E2&lt;&gt;"")</formula>
    </cfRule>
  </conditionalFormatting>
  <conditionalFormatting sqref="I4 K5">
    <cfRule type="expression" priority="5" dxfId="16" stopIfTrue="1">
      <formula>(I4/I2=E4)</formula>
    </cfRule>
    <cfRule type="expression" priority="6" dxfId="17" stopIfTrue="1">
      <formula>AND((I4/I2&lt;&gt;E4),I4&lt;&gt;"",I2&lt;&gt;"")</formula>
    </cfRule>
  </conditionalFormatting>
  <conditionalFormatting sqref="E4 G5">
    <cfRule type="expression" priority="7" dxfId="13" stopIfTrue="1">
      <formula>(E4/C2=IU1)</formula>
    </cfRule>
    <cfRule type="expression" priority="8" dxfId="14" stopIfTrue="1">
      <formula>AND((E4/C2&lt;&gt;IU1),E4&lt;&gt;"",C2&lt;&gt;"")</formula>
    </cfRule>
  </conditionalFormatting>
  <conditionalFormatting sqref="C4 E5">
    <cfRule type="expression" priority="9" dxfId="13" stopIfTrue="1">
      <formula>(C4/A2=IS1)</formula>
    </cfRule>
    <cfRule type="expression" priority="10" dxfId="18" stopIfTrue="1">
      <formula>AND((C4/A2&lt;&gt;IS1),C4&lt;&gt;"",A2&lt;&gt;"")</formula>
    </cfRule>
  </conditionalFormatting>
  <dataValidations count="1">
    <dataValidation type="whole" allowBlank="1" showInputMessage="1" showErrorMessage="1" errorTitle="UWAGA!" error="Wpisana wartość jest nieprawidłowa." sqref="L7 C10 C8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Gdańskie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kl.VI</dc:title>
  <dc:subject>Rachunki pamięciowe na ułamkach dziesiętnych</dc:subject>
  <dc:creator>Mirosława Krzyżanowska</dc:creator>
  <cp:keywords/>
  <dc:description/>
  <cp:lastModifiedBy>Krzyżanowska</cp:lastModifiedBy>
  <dcterms:created xsi:type="dcterms:W3CDTF">2001-10-13T19:45:22Z</dcterms:created>
  <dcterms:modified xsi:type="dcterms:W3CDTF">2003-06-06T18:52:57Z</dcterms:modified>
  <cp:category/>
  <cp:version/>
  <cp:contentType/>
  <cp:contentStatus/>
</cp:coreProperties>
</file>